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Default Extension="vml" ContentType="application/vnd.openxmlformats-officedocument.vmlDrawing"/>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775" tabRatio="845" activeTab="0"/>
  </bookViews>
  <sheets>
    <sheet name="表紙　1回目（基礎）" sheetId="1" r:id="rId1"/>
    <sheet name="在来　1回目（基礎）" sheetId="2" r:id="rId2"/>
    <sheet name="表紙　2回目（躯体）" sheetId="3" r:id="rId3"/>
    <sheet name="在来　2回目（躯体）" sheetId="4" r:id="rId4"/>
    <sheet name="表紙　3回目（断熱）" sheetId="5" r:id="rId5"/>
    <sheet name="在来　3回目（断熱）" sheetId="6" r:id="rId6"/>
    <sheet name="表紙　4回目（竣工）" sheetId="7" r:id="rId7"/>
    <sheet name="在来　4回目（竣工）" sheetId="8" r:id="rId8"/>
    <sheet name="在来　４回目（竣工）一次エネ" sheetId="9" r:id="rId9"/>
    <sheet name="リスト" sheetId="10" r:id="rId10"/>
  </sheets>
  <externalReferences>
    <externalReference r:id="rId13"/>
    <externalReference r:id="rId14"/>
  </externalReferences>
  <definedNames>
    <definedName name="_xlnm.Print_Area" localSheetId="1">'在来　1回目（基礎）'!$A$1:$J$56</definedName>
    <definedName name="_xlnm.Print_Area" localSheetId="3">'在来　2回目（躯体）'!$A$1:$J$128</definedName>
    <definedName name="_xlnm.Print_Area" localSheetId="5">'在来　3回目（断熱）'!$A$1:$J$54</definedName>
    <definedName name="_xlnm.Print_Area" localSheetId="7">'在来　4回目（竣工）'!$A$1:$K$213</definedName>
    <definedName name="_xlnm.Print_Area" localSheetId="8">'在来　４回目（竣工）一次エネ'!$A$1:$K$130</definedName>
    <definedName name="_xlnm.Print_Area" localSheetId="0">'表紙　1回目（基礎）'!$A$1:$J$41</definedName>
    <definedName name="_xlnm.Print_Area" localSheetId="2">'表紙　2回目（躯体）'!$A$1:$J$41</definedName>
    <definedName name="_xlnm.Print_Area" localSheetId="4">'表紙　3回目（断熱）'!$A$1:$J$41</definedName>
    <definedName name="_xlnm.Print_Area" localSheetId="6">'表紙　4回目（竣工）'!$A$1:$J$41</definedName>
    <definedName name="_xlnm.Print_Titles" localSheetId="1">'在来　1回目（基礎）'!$1:$5</definedName>
    <definedName name="_xlnm.Print_Titles" localSheetId="3">'在来　2回目（躯体）'!$1:$5</definedName>
    <definedName name="_xlnm.Print_Titles" localSheetId="5">'在来　3回目（断熱）'!$1:$5</definedName>
    <definedName name="_xlnm.Print_Titles" localSheetId="7">'在来　4回目（竣工）'!$1:$5</definedName>
    <definedName name="_xlnm.Print_Titles" localSheetId="8">'在来　４回目（竣工）一次エネ'!$1:$5</definedName>
    <definedName name="リスト">'[1]リスト'!$A$1:$A$5</definedName>
    <definedName name="階数" localSheetId="7">'[2]リスト'!$B$2:$B$5</definedName>
    <definedName name="階数">'リスト'!$B$2:$B$5</definedName>
    <definedName name="地域区分" localSheetId="7">'[2]リスト'!$C$2:$C$9</definedName>
    <definedName name="地域区分">'リスト'!$C$2:$C$9</definedName>
    <definedName name="等級">'リスト'!$A$2:$A$9</definedName>
  </definedNames>
  <calcPr fullCalcOnLoad="1"/>
</workbook>
</file>

<file path=xl/sharedStrings.xml><?xml version="1.0" encoding="utf-8"?>
<sst xmlns="http://schemas.openxmlformats.org/spreadsheetml/2006/main" count="1368" uniqueCount="446">
  <si>
    <t>その他</t>
  </si>
  <si>
    <t>該当なし</t>
  </si>
  <si>
    <t>階数</t>
  </si>
  <si>
    <t>否選択</t>
  </si>
  <si>
    <t>等級</t>
  </si>
  <si>
    <t>地域区分</t>
  </si>
  <si>
    <t>施　工　状　況　報　告　書</t>
  </si>
  <si>
    <t>【戸建住宅用】</t>
  </si>
  <si>
    <t>建築検査機構株式会社　殿</t>
  </si>
  <si>
    <t>　　　　この施工状況報告書に記載する内容は､事実に相違ありません。</t>
  </si>
  <si>
    <t xml:space="preserve"> 建築物の名称※</t>
  </si>
  <si>
    <t xml:space="preserve"> 建築物の所在地※</t>
  </si>
  <si>
    <t xml:space="preserve"> 工事施工者※</t>
  </si>
  <si>
    <t xml:space="preserve"> 住所</t>
  </si>
  <si>
    <t xml:space="preserve"> 氏名又は名称</t>
  </si>
  <si>
    <t xml:space="preserve"> 電話</t>
  </si>
  <si>
    <t xml:space="preserve"> 現場代理人</t>
  </si>
  <si>
    <t>検査対象工程</t>
  </si>
  <si>
    <t>検査年月日</t>
  </si>
  <si>
    <t>評価員の署名</t>
  </si>
  <si>
    <t>施工(管理)者の署名</t>
  </si>
  <si>
    <t>基礎配筋工事の完了時</t>
  </si>
  <si>
    <t>躯体工事の完了時</t>
  </si>
  <si>
    <t>下地張り直前工事の完了時</t>
  </si>
  <si>
    <t>竣工時</t>
  </si>
  <si>
    <t>［記入要領］</t>
  </si>
  <si>
    <t>検査方法 － Ａ：実物の目視　Ｂ：実物の計測　Ｃ：施工関連図書の確認</t>
  </si>
  <si>
    <t>検査項目</t>
  </si>
  <si>
    <t>変更</t>
  </si>
  <si>
    <t>　 関連図書 　</t>
  </si>
  <si>
    <t>確認内容</t>
  </si>
  <si>
    <t>検査方法</t>
  </si>
  <si>
    <t>内容</t>
  </si>
  <si>
    <t>Ａ</t>
  </si>
  <si>
    <t>Ｂ</t>
  </si>
  <si>
    <t>Ｃ</t>
  </si>
  <si>
    <t>部材の品質</t>
  </si>
  <si>
    <t>□有</t>
  </si>
  <si>
    <t>□</t>
  </si>
  <si>
    <t>の</t>
  </si>
  <si>
    <t>土台・柱等</t>
  </si>
  <si>
    <t>に</t>
  </si>
  <si>
    <t>関</t>
  </si>
  <si>
    <t>す</t>
  </si>
  <si>
    <t>る</t>
  </si>
  <si>
    <t>こ</t>
  </si>
  <si>
    <t>と</t>
  </si>
  <si>
    <t>耐力壁(1)</t>
  </si>
  <si>
    <t>耐力壁(2)</t>
  </si>
  <si>
    <t>□面材の種類・厚さ</t>
  </si>
  <si>
    <t>準耐力壁等</t>
  </si>
  <si>
    <t>□面材の高さ</t>
  </si>
  <si>
    <t>床組等(1)</t>
  </si>
  <si>
    <t>□カタログ等</t>
  </si>
  <si>
    <t xml:space="preserve">　 </t>
  </si>
  <si>
    <t>床組等(2)</t>
  </si>
  <si>
    <t>□認定マーク</t>
  </si>
  <si>
    <t>(寸法･配筋)</t>
  </si>
  <si>
    <t>免震建築物</t>
  </si>
  <si>
    <t>□免震層</t>
  </si>
  <si>
    <t>□免震材料</t>
  </si>
  <si>
    <t>□上部構造</t>
  </si>
  <si>
    <t>□下部構造</t>
  </si>
  <si>
    <t>□落下・挟まれ防止等</t>
  </si>
  <si>
    <t>□表示</t>
  </si>
  <si>
    <t>□管理に関する計画</t>
  </si>
  <si>
    <t>開口部の</t>
  </si>
  <si>
    <t>□工事写真</t>
  </si>
  <si>
    <t>□工事写真等</t>
  </si>
  <si>
    <t>へ</t>
  </si>
  <si>
    <t>配</t>
  </si>
  <si>
    <t>慮</t>
  </si>
  <si>
    <t>温</t>
  </si>
  <si>
    <t>躯体の断熱</t>
  </si>
  <si>
    <t>□納品書等</t>
  </si>
  <si>
    <t>断熱性能等</t>
  </si>
  <si>
    <t>開口部の日</t>
  </si>
  <si>
    <t>(ひさし・軒等による場合)</t>
  </si>
  <si>
    <t>射遮蔽措置</t>
  </si>
  <si>
    <t>□ひさし・軒等の状態</t>
  </si>
  <si>
    <t>(付属部材による場合)</t>
  </si>
  <si>
    <t>(窓・ドアによる場合)</t>
  </si>
  <si>
    <t>結露防止</t>
  </si>
  <si>
    <t>高</t>
  </si>
  <si>
    <t>部屋の配置</t>
  </si>
  <si>
    <t>齢</t>
  </si>
  <si>
    <t>者</t>
  </si>
  <si>
    <t>等</t>
  </si>
  <si>
    <t>(転落防止</t>
  </si>
  <si>
    <t xml:space="preserve"> のための</t>
  </si>
  <si>
    <t>寝室･便所</t>
  </si>
  <si>
    <t>･浴室の広さ</t>
  </si>
  <si>
    <t>構造の安定に関すること</t>
  </si>
  <si>
    <t>構造の安定に関すること</t>
  </si>
  <si>
    <t>■</t>
  </si>
  <si>
    <t>■部材の品質</t>
  </si>
  <si>
    <t>■柱の小径</t>
  </si>
  <si>
    <t>■土台の継手位置</t>
  </si>
  <si>
    <t>■ｱﾝｶｰﾎﾞﾙﾄの品質</t>
  </si>
  <si>
    <t>■ｱﾝｶｰﾎﾞﾙﾄの位置</t>
  </si>
  <si>
    <t>■面材の種類・厚さ</t>
  </si>
  <si>
    <t>■火打ちの位置･種類</t>
  </si>
  <si>
    <t>■火打ちと取り合うはり</t>
  </si>
  <si>
    <t>施工状況報告欄※1</t>
  </si>
  <si>
    <t>施工状況確認欄※2</t>
  </si>
  <si>
    <t>■根太の寸法・間隔</t>
  </si>
  <si>
    <t>■根太の取付け工法</t>
  </si>
  <si>
    <t>■屋根勾配</t>
  </si>
  <si>
    <t>■接合金物の品質</t>
  </si>
  <si>
    <t>■筋かい端部の接合部</t>
  </si>
  <si>
    <t>■面材の種類・厚さ</t>
  </si>
  <si>
    <t xml:space="preserve">　 </t>
  </si>
  <si>
    <t>■柱脚・柱頭の接合部</t>
  </si>
  <si>
    <t>■床・屋根の接合部</t>
  </si>
  <si>
    <t>■胴差の断面</t>
  </si>
  <si>
    <t>■根太の断面・間隔</t>
  </si>
  <si>
    <t>■たる木の断面・間隔</t>
  </si>
  <si>
    <t>■基礎の配置</t>
  </si>
  <si>
    <t>■根入れ深さ</t>
  </si>
  <si>
    <t>■立上り部分の高さ</t>
  </si>
  <si>
    <t>■基礎底盤の寸法</t>
  </si>
  <si>
    <t>■鉄筋の径・間隔等</t>
  </si>
  <si>
    <t>■開口周辺等の補強</t>
  </si>
  <si>
    <t>■地盤の種類・支持力</t>
  </si>
  <si>
    <t>■地業の状態</t>
  </si>
  <si>
    <t>■基礎の構造方法</t>
  </si>
  <si>
    <t>■基礎の形式</t>
  </si>
  <si>
    <t>■防湿層の設置</t>
  </si>
  <si>
    <t xml:space="preserve"> 性 能 等</t>
  </si>
  <si>
    <t>躯 体 の</t>
  </si>
  <si>
    <t>■けあげ・踏面寸法</t>
  </si>
  <si>
    <t>■階段の手すり</t>
  </si>
  <si>
    <t>段　　差</t>
  </si>
  <si>
    <t>地  　業</t>
  </si>
  <si>
    <t>地　  盤</t>
  </si>
  <si>
    <t>基 礎　１</t>
  </si>
  <si>
    <t>基 礎　２</t>
  </si>
  <si>
    <t>( 形 式 )</t>
  </si>
  <si>
    <t>横 架 材</t>
  </si>
  <si>
    <t>接 合 部</t>
  </si>
  <si>
    <t>屋 根 面</t>
  </si>
  <si>
    <t>階    段</t>
  </si>
  <si>
    <t>手 す り</t>
  </si>
  <si>
    <t xml:space="preserve"> 手 す り)</t>
  </si>
  <si>
    <t>■</t>
  </si>
  <si>
    <t>■</t>
  </si>
  <si>
    <t>■</t>
  </si>
  <si>
    <t>■</t>
  </si>
  <si>
    <t>■</t>
  </si>
  <si>
    <t>■</t>
  </si>
  <si>
    <t>■</t>
  </si>
  <si>
    <t>■</t>
  </si>
  <si>
    <t>■</t>
  </si>
  <si>
    <t>■</t>
  </si>
  <si>
    <t>■</t>
  </si>
  <si>
    <t>■該当なし</t>
  </si>
  <si>
    <t>■</t>
  </si>
  <si>
    <t>■</t>
  </si>
  <si>
    <t>■</t>
  </si>
  <si>
    <t>■</t>
  </si>
  <si>
    <t xml:space="preserve">　 </t>
  </si>
  <si>
    <t>■</t>
  </si>
  <si>
    <t>■</t>
  </si>
  <si>
    <t>■</t>
  </si>
  <si>
    <t>基 礎　１</t>
  </si>
  <si>
    <t>■立上り部分の厚さ</t>
  </si>
  <si>
    <t>□</t>
  </si>
  <si>
    <t>■バルコニーの手すり</t>
  </si>
  <si>
    <t>□有</t>
  </si>
  <si>
    <t xml:space="preserve">   　</t>
  </si>
  <si>
    <t>■ｱﾝｶｰﾎﾞﾙﾄの埋込み長さ</t>
  </si>
  <si>
    <t>■釘の種類と留め付け状態</t>
  </si>
  <si>
    <t>■たる木の寸法・間隔</t>
  </si>
  <si>
    <t>　　　　</t>
  </si>
  <si>
    <t>■胴差と通し柱の接合部</t>
  </si>
  <si>
    <t>温熱環境に関すること</t>
  </si>
  <si>
    <t>適</t>
  </si>
  <si>
    <t>す</t>
  </si>
  <si>
    <t>に</t>
  </si>
  <si>
    <t>関</t>
  </si>
  <si>
    <t>る</t>
  </si>
  <si>
    <t>こ</t>
  </si>
  <si>
    <t>と</t>
  </si>
  <si>
    <t>判定結果※3</t>
  </si>
  <si>
    <t>□検査記録シ｜ト</t>
  </si>
  <si>
    <t>□地盤改良報告書</t>
  </si>
  <si>
    <t>□ラップル工事写真</t>
  </si>
  <si>
    <t>□地盤調査報告書</t>
  </si>
  <si>
    <t>□検査記録シ｜ト</t>
  </si>
  <si>
    <t>□検査記録シ｜ト</t>
  </si>
  <si>
    <t>□検査記録シ｜ト</t>
  </si>
  <si>
    <t>録□シ検｜査ト記</t>
  </si>
  <si>
    <t>□検査記録シ｜ト</t>
  </si>
  <si>
    <t>録□シ検｜査ト記</t>
  </si>
  <si>
    <t>　</t>
  </si>
  <si>
    <t>■筋かい耐力壁の位置・長さ</t>
  </si>
  <si>
    <t>　</t>
  </si>
  <si>
    <t>■筋かい耐力壁の種類・断面</t>
  </si>
  <si>
    <t>　 　</t>
  </si>
  <si>
    <t>■面材耐力壁の位置・長さ</t>
  </si>
  <si>
    <t>■釘の種類と面材の留め付け状態</t>
  </si>
  <si>
    <t>□準耐力壁の位置・長さ</t>
  </si>
  <si>
    <t>　</t>
  </si>
  <si>
    <t>□たれ壁・腰壁の位置・長さ</t>
  </si>
  <si>
    <t>□たれ壁・腰壁の幅と両隣の状況</t>
  </si>
  <si>
    <t>□釘の種類と留め付け状態</t>
  </si>
  <si>
    <t>■火打ち材の留め付け状態</t>
  </si>
  <si>
    <t>　の断面・間隔</t>
  </si>
  <si>
    <t>■床大ばり・床小ばり・小屋ばり</t>
  </si>
  <si>
    <t>録□シ検｜査ト記</t>
  </si>
  <si>
    <t>(筋かいの場合)</t>
  </si>
  <si>
    <t>(面材の場合）</t>
  </si>
  <si>
    <t>熱</t>
  </si>
  <si>
    <t>環</t>
  </si>
  <si>
    <t>境</t>
  </si>
  <si>
    <t>□付属部材の設置状態</t>
  </si>
  <si>
    <t>□ホームエレベーターの設置</t>
  </si>
  <si>
    <t>■階段及びその踊場の幅員</t>
  </si>
  <si>
    <t>通路・出入口</t>
  </si>
  <si>
    <t>の幅員</t>
  </si>
  <si>
    <t>※1欄は施工管理者が記入のこと　※2欄は該当なしの場合（不適合含）、斜線で削除のこと　※3 不適合の記録及び再判定は「検査記録シート」による</t>
  </si>
  <si>
    <t>検査方法 － Ａ：実物の目視　Ｂ：実物の計測　Ｃ：施工関連図書の確認</t>
  </si>
  <si>
    <t>※の欄を施工管理者が記入のこと</t>
  </si>
  <si>
    <t>性能表示
事項(等級)</t>
  </si>
  <si>
    <t>検査項目</t>
  </si>
  <si>
    <t>施工状況報告欄※</t>
  </si>
  <si>
    <t>施工状況確認欄</t>
  </si>
  <si>
    <t>変更</t>
  </si>
  <si>
    <t>　 関連図書 　</t>
  </si>
  <si>
    <t>確認内容</t>
  </si>
  <si>
    <t>検査方法</t>
  </si>
  <si>
    <t>内容</t>
  </si>
  <si>
    <t>Ａ</t>
  </si>
  <si>
    <t>Ｂ</t>
  </si>
  <si>
    <t>Ｃ</t>
  </si>
  <si>
    <t>□</t>
  </si>
  <si>
    <t>適・不</t>
  </si>
  <si>
    <t>に</t>
  </si>
  <si>
    <t>関</t>
  </si>
  <si>
    <t>す</t>
  </si>
  <si>
    <t>る</t>
  </si>
  <si>
    <t>こ</t>
  </si>
  <si>
    <t>と</t>
  </si>
  <si>
    <t>等級</t>
  </si>
  <si>
    <t>　有</t>
  </si>
  <si>
    <t>□有</t>
  </si>
  <si>
    <t>温</t>
  </si>
  <si>
    <t>熱</t>
  </si>
  <si>
    <t>ギー対策</t>
  </si>
  <si>
    <t>環</t>
  </si>
  <si>
    <t>境</t>
  </si>
  <si>
    <t>一次エネル</t>
  </si>
  <si>
    <t>主たる居室、居室及び非居室の面積</t>
  </si>
  <si>
    <t>□主たる居室、居室</t>
  </si>
  <si>
    <t>　　及び非居室の面積</t>
  </si>
  <si>
    <t>通風の利用</t>
  </si>
  <si>
    <t>□開口部の位置・種類等</t>
  </si>
  <si>
    <t>（該当する場合）</t>
  </si>
  <si>
    <t>蓄熱の利用</t>
  </si>
  <si>
    <t>□　納品書</t>
  </si>
  <si>
    <t>□材料の種類</t>
  </si>
  <si>
    <t>□蓄熱部位の範囲</t>
  </si>
  <si>
    <t>床下の空間を経由して外気を導入する換気方法の採用</t>
  </si>
  <si>
    <t>□ 工事写真</t>
  </si>
  <si>
    <t>□換気方式、外気が経由</t>
  </si>
  <si>
    <t>する面積割合</t>
  </si>
  <si>
    <t>（該当する場合）</t>
  </si>
  <si>
    <t>暖房設備</t>
  </si>
  <si>
    <t>暖房設備の種類</t>
  </si>
  <si>
    <t>□　工事写真</t>
  </si>
  <si>
    <t>□　取扱説明書</t>
  </si>
  <si>
    <t>□　施工図</t>
  </si>
  <si>
    <t>暖房設備の設置位置</t>
  </si>
  <si>
    <t>暖房設備の性能</t>
  </si>
  <si>
    <t>床暖房の敷設範囲・</t>
  </si>
  <si>
    <t>上面放熱率</t>
  </si>
  <si>
    <t>温水配管の断熱措置</t>
  </si>
  <si>
    <t>（温水式暖房の場合）</t>
  </si>
  <si>
    <t>配管が通過する空間</t>
  </si>
  <si>
    <t>冷房設備</t>
  </si>
  <si>
    <t>□換気設備の種類</t>
  </si>
  <si>
    <t>□換気設備の設置位置</t>
  </si>
  <si>
    <t>□冷房設備の性能</t>
  </si>
  <si>
    <t>換気設備</t>
  </si>
  <si>
    <t>□換気設備の設置位置</t>
  </si>
  <si>
    <t>□換気設備の性能</t>
  </si>
  <si>
    <t>基５-②</t>
  </si>
  <si>
    <t>給湯設備</t>
  </si>
  <si>
    <t>□熱源機の種類</t>
  </si>
  <si>
    <t>□  納入仕様書</t>
  </si>
  <si>
    <t>□熱源機の性能</t>
  </si>
  <si>
    <t>□  施工図</t>
  </si>
  <si>
    <t>□配管の方式・仕様</t>
  </si>
  <si>
    <t>□水栓の仕様</t>
  </si>
  <si>
    <t>□浴槽の仕様</t>
  </si>
  <si>
    <t>　　(高断熱浴槽の場合）</t>
  </si>
  <si>
    <t>□太陽熱給湯設備の</t>
  </si>
  <si>
    <t>　　種類</t>
  </si>
  <si>
    <t>□集熱部の仕様</t>
  </si>
  <si>
    <t>□貯湯タンクの容量</t>
  </si>
  <si>
    <t>（ソーラーシステムの場合）</t>
  </si>
  <si>
    <t>照明設備</t>
  </si>
  <si>
    <t>□照明設備の設置位置</t>
  </si>
  <si>
    <t>□照明機器の種類</t>
  </si>
  <si>
    <t>□調光・人感センサー・</t>
  </si>
  <si>
    <t>　多灯分散照明方式</t>
  </si>
  <si>
    <t>　の仕様（採用する場合）</t>
  </si>
  <si>
    <t>発電設備</t>
  </si>
  <si>
    <t>□太陽電池の種類</t>
  </si>
  <si>
    <t>□太陽電池アレイの</t>
  </si>
  <si>
    <t>　　設置方法・位置</t>
  </si>
  <si>
    <t>□パワーコンディショナー</t>
  </si>
  <si>
    <t>　　の性能</t>
  </si>
  <si>
    <t>□コージェネレーション</t>
  </si>
  <si>
    <t>　　の種類</t>
  </si>
  <si>
    <t>基５-③</t>
  </si>
  <si>
    <t>□　 工事写真</t>
  </si>
  <si>
    <t>(等級　     )</t>
  </si>
  <si>
    <t>(等級 　    )</t>
  </si>
  <si>
    <t>住宅性能証明の申請を行うにあたり､施工状況報告書を提出します。</t>
  </si>
  <si>
    <t>申請代理者※</t>
  </si>
  <si>
    <t>（申請者）</t>
  </si>
  <si>
    <t>１.※印の付されている欄は、申請者が記入してください。</t>
  </si>
  <si>
    <t>２.｢対象建築物の名称｣欄には、対象となる一戸建ての住宅が特定できる名称を記載してください。
　未定の場合は、その旨を記入してください。</t>
  </si>
  <si>
    <t>３.｢対象建築物の所在地｣欄には、対象となる一戸建ての住宅が特定できる住居表示を記載してください。
　未定の場合は、その旨を記入してください。</t>
  </si>
  <si>
    <t>４.「申請代理者」｢工事施工者｣欄には、対象となる一戸建ての住宅の工事を行う氏名又は名称、住所及び電話番号を記載してください。</t>
  </si>
  <si>
    <t>５.｢検査対象工程｣欄､｢検査年月日｣欄及び｢評価員の署名｣欄は、検査を行った評価員が各検査終了後に記入
　してください。</t>
  </si>
  <si>
    <t>６.｢検査対象工程｣欄には､検査を実施したときの工程を記入してください。</t>
  </si>
  <si>
    <t>７.｢検査年月日｣欄には､検査を実施した年月日を記入してください。</t>
  </si>
  <si>
    <t>８.｢評価員の署名｣欄には､各検査終了後に検査を行なった評価員自らが署名を行なってください。</t>
  </si>
  <si>
    <t>９.｢施工(管理）者の署名｣欄には、検査終了後に施工(管理）者自らが署名を行なってください。</t>
  </si>
  <si>
    <t>断熱材の種類</t>
  </si>
  <si>
    <t>床の断熱構造</t>
  </si>
  <si>
    <t>土間床等の外周部の断熱構造</t>
  </si>
  <si>
    <t>屋根又は天井の断熱構造</t>
  </si>
  <si>
    <t>壁の断熱構造</t>
  </si>
  <si>
    <t>窓等の熱貫流率又は仕様等</t>
  </si>
  <si>
    <t>ドアの熱貫流率又は仕様等</t>
  </si>
  <si>
    <t>窓・ドアの仕様</t>
  </si>
  <si>
    <t>屋根又は外壁の通気層設置状態</t>
  </si>
  <si>
    <t>性能表示
事項(等級)</t>
  </si>
  <si>
    <t>火</t>
  </si>
  <si>
    <t>感知警報</t>
  </si>
  <si>
    <t>■感知部分の設置場所</t>
  </si>
  <si>
    <t>災</t>
  </si>
  <si>
    <t>装置設置</t>
  </si>
  <si>
    <t>装　　置</t>
  </si>
  <si>
    <t>時</t>
  </si>
  <si>
    <t>等    級</t>
  </si>
  <si>
    <t>■感知部分の種別</t>
  </si>
  <si>
    <t>安</t>
  </si>
  <si>
    <t>全</t>
  </si>
  <si>
    <t>■感知部分の取付け位置</t>
  </si>
  <si>
    <t>■感知部分の感度等</t>
  </si>
  <si>
    <t>■ＮＳマーク</t>
  </si>
  <si>
    <t>■警報部分の設置場所</t>
  </si>
  <si>
    <t xml:space="preserve">　 </t>
  </si>
  <si>
    <t>■警報部分の性能</t>
  </si>
  <si>
    <t>脱出対策</t>
  </si>
  <si>
    <t>(地上階数</t>
  </si>
  <si>
    <t>３以上)</t>
  </si>
  <si>
    <t xml:space="preserve">  バルコニーの有無</t>
  </si>
  <si>
    <t>耐火等級</t>
  </si>
  <si>
    <t>〔開口部〕</t>
  </si>
  <si>
    <t>耐火性能</t>
  </si>
  <si>
    <t>□認定シール</t>
  </si>
  <si>
    <t>外壁・軒裏</t>
  </si>
  <si>
    <t>〔開口部</t>
  </si>
  <si>
    <t>の 構 造</t>
  </si>
  <si>
    <t xml:space="preserve">   以外〕</t>
  </si>
  <si>
    <t>劣</t>
  </si>
  <si>
    <t>劣化対策</t>
  </si>
  <si>
    <t>基礎高さ</t>
  </si>
  <si>
    <t>□基礎高さ</t>
  </si>
  <si>
    <t>化</t>
  </si>
  <si>
    <t>の</t>
  </si>
  <si>
    <t>軽</t>
  </si>
  <si>
    <t>小屋裏換気</t>
  </si>
  <si>
    <t>減</t>
  </si>
  <si>
    <t>浴室・脱衣室</t>
  </si>
  <si>
    <t>の防水　</t>
  </si>
  <si>
    <t>維</t>
  </si>
  <si>
    <t>維持管理</t>
  </si>
  <si>
    <t>専用配管</t>
  </si>
  <si>
    <t>持</t>
  </si>
  <si>
    <t>対策等級</t>
  </si>
  <si>
    <t>管</t>
  </si>
  <si>
    <t>等級1</t>
  </si>
  <si>
    <t>理</t>
  </si>
  <si>
    <t>地中埋設管</t>
  </si>
  <si>
    <t>・</t>
  </si>
  <si>
    <t>更</t>
  </si>
  <si>
    <t>新</t>
  </si>
  <si>
    <t>専用排水管</t>
  </si>
  <si>
    <t>の性状等・</t>
  </si>
  <si>
    <t>　　</t>
  </si>
  <si>
    <t>清掃措置</t>
  </si>
  <si>
    <t>配管点検口</t>
  </si>
  <si>
    <t>断熱等</t>
  </si>
  <si>
    <t>性能等級</t>
  </si>
  <si>
    <t>空</t>
  </si>
  <si>
    <t>ホルムア</t>
  </si>
  <si>
    <t>居室の内装</t>
  </si>
  <si>
    <t>■製材等の有無</t>
  </si>
  <si>
    <t>気</t>
  </si>
  <si>
    <t>ルデヒド</t>
  </si>
  <si>
    <t>仕上げ及び</t>
  </si>
  <si>
    <t>環</t>
  </si>
  <si>
    <t>対　　策</t>
  </si>
  <si>
    <t>天井裏等の</t>
  </si>
  <si>
    <t>■特定建材の有無</t>
  </si>
  <si>
    <t>境</t>
  </si>
  <si>
    <t>（内装及び</t>
  </si>
  <si>
    <t>下地材等</t>
  </si>
  <si>
    <t>天井裏等）</t>
  </si>
  <si>
    <t>(使用建材)</t>
  </si>
  <si>
    <t>■その他の建材の有無</t>
  </si>
  <si>
    <t>■納品書</t>
  </si>
  <si>
    <t>■材料の性能区分</t>
  </si>
  <si>
    <t>仕 上 げ</t>
  </si>
  <si>
    <t>■表示ﾏｰｸ</t>
  </si>
  <si>
    <t>(特定建材)</t>
  </si>
  <si>
    <t>□写真</t>
  </si>
  <si>
    <t>■材料の使用範囲</t>
  </si>
  <si>
    <t>換気対策</t>
  </si>
  <si>
    <t>居室の換気</t>
  </si>
  <si>
    <t>■機械換気設備の仕様</t>
  </si>
  <si>
    <t>対　　策</t>
  </si>
  <si>
    <t>■機械換気設備の位置</t>
  </si>
  <si>
    <t>■給排気口の位置等</t>
  </si>
  <si>
    <t>■建具の通気措置</t>
  </si>
  <si>
    <t>局所換気</t>
  </si>
  <si>
    <t>■便所の換気措置</t>
  </si>
  <si>
    <t>　（設備・窓）</t>
  </si>
  <si>
    <t>■浴室の換気措置</t>
  </si>
  <si>
    <t>■台所の換気措置</t>
  </si>
  <si>
    <t>音環境に関すること</t>
  </si>
  <si>
    <t>透過損失</t>
  </si>
  <si>
    <t>□納品書等</t>
  </si>
  <si>
    <t>□開口部の遮音性能</t>
  </si>
  <si>
    <t>等　　級</t>
  </si>
  <si>
    <t>遮音性能</t>
  </si>
  <si>
    <t>□開口部の設置状況</t>
  </si>
  <si>
    <t>高齢者等</t>
  </si>
  <si>
    <t>配慮対策</t>
  </si>
  <si>
    <t>第　回目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</si>
</sst>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quot;)&quot;"/>
    <numFmt numFmtId="182" formatCode="0_);[Red]\(0\)"/>
    <numFmt numFmtId="183" formatCode="[$]ggge&quot;年&quot;m&quot;月&quot;d&quot;日&quot;;@"/>
    <numFmt numFmtId="184" formatCode="[$-411]gge&quot;年&quot;m&quot;月&quot;d&quot;日&quot;;@"/>
    <numFmt numFmtId="185" formatCode="[$]gge&quot;年&quot;m&quot;月&quot;d&quot;日&quot;;@"/>
  </numFmts>
  <fonts count="48">
    <font>
      <sz val="11"/>
      <name val="ＭＳ 明朝"/>
      <family val="1"/>
    </font>
    <font>
      <sz val="11"/>
      <name val="ＭＳ Ｐゴシック"/>
      <family val="3"/>
    </font>
    <font>
      <sz val="6"/>
      <name val="ＭＳ 明朝"/>
      <family val="1"/>
    </font>
    <font>
      <sz val="9"/>
      <name val="ＭＳ 明朝"/>
      <family val="1"/>
    </font>
    <font>
      <b/>
      <sz val="18"/>
      <name val="ＭＳ ゴシック"/>
      <family val="3"/>
    </font>
    <font>
      <sz val="8"/>
      <name val="ＭＳ 明朝"/>
      <family val="1"/>
    </font>
    <font>
      <sz val="7"/>
      <name val="ＭＳ 明朝"/>
      <family val="1"/>
    </font>
    <font>
      <u val="single"/>
      <sz val="11"/>
      <color indexed="12"/>
      <name val="ＭＳ Ｐゴシック"/>
      <family val="3"/>
    </font>
    <font>
      <u val="single"/>
      <sz val="11"/>
      <color indexed="36"/>
      <name val="ＭＳ Ｐゴシック"/>
      <family val="3"/>
    </font>
    <font>
      <sz val="6"/>
      <name val="ＭＳ Ｐゴシック"/>
      <family val="3"/>
    </font>
    <font>
      <sz val="9"/>
      <name val="ＭＳ Ｐ明朝"/>
      <family val="1"/>
    </font>
    <font>
      <sz val="9"/>
      <name val="ＭＳ Ｐゴシック"/>
      <family val="3"/>
    </font>
    <font>
      <sz val="9"/>
      <name val="Meiryo UI"/>
      <family val="3"/>
    </font>
    <font>
      <sz val="10"/>
      <name val="ＭＳ 明朝"/>
      <family val="1"/>
    </font>
    <font>
      <sz val="9"/>
      <color indexed="8"/>
      <name val="Meiryo UI"/>
      <family val="3"/>
    </font>
    <font>
      <sz val="9"/>
      <color indexed="9"/>
      <name val="Meiryo UI"/>
      <family val="3"/>
    </font>
    <font>
      <sz val="18"/>
      <color indexed="54"/>
      <name val="ＭＳ Ｐゴシック"/>
      <family val="3"/>
    </font>
    <font>
      <b/>
      <sz val="9"/>
      <color indexed="9"/>
      <name val="Meiryo UI"/>
      <family val="3"/>
    </font>
    <font>
      <sz val="9"/>
      <color indexed="60"/>
      <name val="Meiryo UI"/>
      <family val="3"/>
    </font>
    <font>
      <sz val="9"/>
      <color indexed="52"/>
      <name val="Meiryo UI"/>
      <family val="3"/>
    </font>
    <font>
      <sz val="9"/>
      <color indexed="20"/>
      <name val="Meiryo UI"/>
      <family val="3"/>
    </font>
    <font>
      <b/>
      <sz val="9"/>
      <color indexed="52"/>
      <name val="Meiryo UI"/>
      <family val="3"/>
    </font>
    <font>
      <sz val="9"/>
      <color indexed="10"/>
      <name val="Meiryo UI"/>
      <family val="3"/>
    </font>
    <font>
      <b/>
      <sz val="15"/>
      <color indexed="54"/>
      <name val="Meiryo UI"/>
      <family val="3"/>
    </font>
    <font>
      <b/>
      <sz val="13"/>
      <color indexed="54"/>
      <name val="Meiryo UI"/>
      <family val="3"/>
    </font>
    <font>
      <b/>
      <sz val="11"/>
      <color indexed="54"/>
      <name val="Meiryo UI"/>
      <family val="3"/>
    </font>
    <font>
      <b/>
      <sz val="9"/>
      <color indexed="8"/>
      <name val="Meiryo UI"/>
      <family val="3"/>
    </font>
    <font>
      <b/>
      <sz val="9"/>
      <color indexed="63"/>
      <name val="Meiryo UI"/>
      <family val="3"/>
    </font>
    <font>
      <i/>
      <sz val="9"/>
      <color indexed="23"/>
      <name val="Meiryo UI"/>
      <family val="3"/>
    </font>
    <font>
      <sz val="9"/>
      <color indexed="62"/>
      <name val="Meiryo UI"/>
      <family val="3"/>
    </font>
    <font>
      <sz val="9"/>
      <color indexed="17"/>
      <name val="Meiryo UI"/>
      <family val="3"/>
    </font>
    <font>
      <sz val="9"/>
      <color theme="1"/>
      <name val="Meiryo UI"/>
      <family val="3"/>
    </font>
    <font>
      <sz val="9"/>
      <color theme="0"/>
      <name val="Meiryo UI"/>
      <family val="3"/>
    </font>
    <font>
      <sz val="18"/>
      <color theme="3"/>
      <name val="Calibri Light"/>
      <family val="3"/>
    </font>
    <font>
      <b/>
      <sz val="9"/>
      <color theme="0"/>
      <name val="Meiryo UI"/>
      <family val="3"/>
    </font>
    <font>
      <sz val="9"/>
      <color rgb="FF9C6500"/>
      <name val="Meiryo UI"/>
      <family val="3"/>
    </font>
    <font>
      <sz val="9"/>
      <color rgb="FFFA7D00"/>
      <name val="Meiryo UI"/>
      <family val="3"/>
    </font>
    <font>
      <sz val="9"/>
      <color rgb="FF9C0006"/>
      <name val="Meiryo UI"/>
      <family val="3"/>
    </font>
    <font>
      <b/>
      <sz val="9"/>
      <color rgb="FFFA7D00"/>
      <name val="Meiryo UI"/>
      <family val="3"/>
    </font>
    <font>
      <sz val="9"/>
      <color rgb="FFFF0000"/>
      <name val="Meiryo UI"/>
      <family val="3"/>
    </font>
    <font>
      <b/>
      <sz val="15"/>
      <color theme="3"/>
      <name val="Meiryo UI"/>
      <family val="3"/>
    </font>
    <font>
      <b/>
      <sz val="13"/>
      <color theme="3"/>
      <name val="Meiryo UI"/>
      <family val="3"/>
    </font>
    <font>
      <b/>
      <sz val="11"/>
      <color theme="3"/>
      <name val="Meiryo UI"/>
      <family val="3"/>
    </font>
    <font>
      <b/>
      <sz val="9"/>
      <color theme="1"/>
      <name val="Meiryo UI"/>
      <family val="3"/>
    </font>
    <font>
      <b/>
      <sz val="9"/>
      <color rgb="FF3F3F3F"/>
      <name val="Meiryo UI"/>
      <family val="3"/>
    </font>
    <font>
      <i/>
      <sz val="9"/>
      <color rgb="FF7F7F7F"/>
      <name val="Meiryo UI"/>
      <family val="3"/>
    </font>
    <font>
      <sz val="9"/>
      <color rgb="FF3F3F76"/>
      <name val="Meiryo UI"/>
      <family val="3"/>
    </font>
    <font>
      <sz val="9"/>
      <color rgb="FF006100"/>
      <name val="Meiryo U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style="medium"/>
      <right style="thin"/>
      <top style="medium"/>
      <bottom style="hair"/>
    </border>
    <border>
      <left style="thin"/>
      <right style="thin"/>
      <top style="medium"/>
      <bottom style="hair"/>
    </border>
    <border>
      <left style="medium"/>
      <right style="thin"/>
      <top style="hair"/>
      <bottom style="hair"/>
    </border>
    <border>
      <left style="thin"/>
      <right style="thin"/>
      <top style="hair"/>
      <bottom style="hair"/>
    </border>
    <border>
      <left style="thin"/>
      <right style="thin"/>
      <top style="thin"/>
      <bottom style="medium"/>
    </border>
    <border>
      <left>
        <color indexed="63"/>
      </left>
      <right style="thin"/>
      <top style="medium"/>
      <bottom style="hair"/>
    </border>
    <border>
      <left>
        <color indexed="63"/>
      </left>
      <right style="thin"/>
      <top style="hair"/>
      <bottom style="hair"/>
    </border>
    <border>
      <left style="medium"/>
      <right style="thin"/>
      <top style="thin"/>
      <bottom>
        <color indexed="63"/>
      </bottom>
    </border>
    <border>
      <left style="medium"/>
      <right style="thin"/>
      <top>
        <color indexed="63"/>
      </top>
      <bottom style="hair"/>
    </border>
    <border>
      <left style="thin"/>
      <right style="thin"/>
      <top>
        <color indexed="63"/>
      </top>
      <bottom style="hair"/>
    </border>
    <border>
      <left>
        <color indexed="63"/>
      </left>
      <right style="thin"/>
      <top>
        <color indexed="63"/>
      </top>
      <bottom style="hair"/>
    </border>
    <border>
      <left style="medium"/>
      <right style="thin"/>
      <top style="hair"/>
      <bottom style="thin"/>
    </border>
    <border>
      <left style="thin"/>
      <right style="thin"/>
      <top style="hair"/>
      <bottom style="thin"/>
    </border>
    <border>
      <left>
        <color indexed="63"/>
      </left>
      <right style="thin"/>
      <top style="hair"/>
      <bottom style="thin"/>
    </border>
    <border>
      <left style="thin"/>
      <right style="medium"/>
      <top>
        <color indexed="63"/>
      </top>
      <bottom style="thin"/>
    </border>
    <border>
      <left style="medium"/>
      <right style="thin"/>
      <top>
        <color indexed="63"/>
      </top>
      <bottom style="thin"/>
    </border>
    <border>
      <left>
        <color indexed="63"/>
      </left>
      <right style="medium"/>
      <top style="thin"/>
      <bottom style="medium"/>
    </border>
    <border>
      <left style="medium"/>
      <right style="thin"/>
      <top style="hair"/>
      <bottom style="medium"/>
    </border>
    <border>
      <left style="thin"/>
      <right style="thin"/>
      <top style="hair"/>
      <bottom style="medium"/>
    </border>
    <border>
      <left>
        <color indexed="63"/>
      </left>
      <right style="thin"/>
      <top style="hair"/>
      <bottom style="medium"/>
    </border>
    <border>
      <left>
        <color indexed="63"/>
      </left>
      <right>
        <color indexed="63"/>
      </right>
      <top style="hair"/>
      <bottom style="hair"/>
    </border>
    <border>
      <left>
        <color indexed="63"/>
      </left>
      <right>
        <color indexed="63"/>
      </right>
      <top style="medium"/>
      <bottom style="hair"/>
    </border>
    <border>
      <left>
        <color indexed="63"/>
      </left>
      <right>
        <color indexed="63"/>
      </right>
      <top style="hair"/>
      <bottom>
        <color indexed="63"/>
      </bottom>
    </border>
    <border>
      <left style="thin"/>
      <right style="medium"/>
      <top>
        <color indexed="63"/>
      </top>
      <bottom>
        <color indexed="63"/>
      </bottom>
    </border>
    <border>
      <left style="medium"/>
      <right>
        <color indexed="63"/>
      </right>
      <top>
        <color indexed="63"/>
      </top>
      <bottom>
        <color indexed="63"/>
      </bottom>
    </border>
    <border>
      <left style="thin"/>
      <right style="medium"/>
      <top>
        <color indexed="63"/>
      </top>
      <bottom style="medium"/>
    </border>
    <border>
      <left>
        <color indexed="63"/>
      </left>
      <right>
        <color indexed="63"/>
      </right>
      <top>
        <color indexed="63"/>
      </top>
      <bottom style="thin"/>
    </border>
    <border>
      <left style="thin"/>
      <right style="thin"/>
      <top style="thin"/>
      <bottom style="hair"/>
    </border>
    <border>
      <left>
        <color indexed="63"/>
      </left>
      <right>
        <color indexed="63"/>
      </right>
      <top style="thin"/>
      <bottom style="hair"/>
    </border>
    <border>
      <left>
        <color indexed="63"/>
      </left>
      <right>
        <color indexed="63"/>
      </right>
      <top style="hair"/>
      <bottom style="thin"/>
    </border>
    <border>
      <left>
        <color indexed="63"/>
      </left>
      <right style="thin"/>
      <top style="thin"/>
      <bottom>
        <color indexed="63"/>
      </bottom>
    </border>
    <border>
      <left style="thin"/>
      <right style="thin"/>
      <top style="hair"/>
      <bottom>
        <color indexed="63"/>
      </bottom>
    </border>
    <border>
      <left>
        <color indexed="63"/>
      </left>
      <right>
        <color indexed="63"/>
      </right>
      <top style="hair"/>
      <bottom style="medium"/>
    </border>
    <border>
      <left>
        <color indexed="63"/>
      </left>
      <right>
        <color indexed="63"/>
      </right>
      <top>
        <color indexed="63"/>
      </top>
      <bottom style="hair"/>
    </border>
    <border>
      <left>
        <color indexed="63"/>
      </left>
      <right style="thin"/>
      <top style="medium"/>
      <bottom>
        <color indexed="63"/>
      </bottom>
    </border>
    <border>
      <left>
        <color indexed="63"/>
      </left>
      <right style="thin"/>
      <top>
        <color indexed="63"/>
      </top>
      <bottom style="medium"/>
    </border>
    <border>
      <left>
        <color indexed="63"/>
      </left>
      <right>
        <color indexed="63"/>
      </right>
      <top style="hair"/>
      <bottom style="dotted"/>
    </border>
    <border>
      <left style="thin"/>
      <right style="thin"/>
      <top style="hair"/>
      <bottom style="dotted"/>
    </border>
    <border>
      <left style="medium"/>
      <right>
        <color indexed="63"/>
      </right>
      <top style="medium"/>
      <bottom>
        <color indexed="63"/>
      </bottom>
    </border>
    <border>
      <left style="medium"/>
      <right>
        <color indexed="63"/>
      </right>
      <top>
        <color indexed="63"/>
      </top>
      <bottom style="medium"/>
    </border>
    <border>
      <left>
        <color indexed="63"/>
      </left>
      <right style="thin"/>
      <top style="thin"/>
      <bottom style="hair"/>
    </border>
    <border>
      <left>
        <color indexed="63"/>
      </left>
      <right style="thin"/>
      <top style="hair"/>
      <bottom>
        <color indexed="63"/>
      </bottom>
    </border>
    <border>
      <left style="thin"/>
      <right style="medium"/>
      <top style="medium"/>
      <bottom>
        <color indexed="63"/>
      </bottom>
    </border>
    <border>
      <left style="thin"/>
      <right style="medium"/>
      <top style="thin"/>
      <bottom>
        <color indexed="63"/>
      </bottom>
    </border>
    <border>
      <left style="thin"/>
      <right style="thin"/>
      <top>
        <color indexed="63"/>
      </top>
      <bottom style="thin"/>
    </border>
    <border>
      <left>
        <color indexed="63"/>
      </left>
      <right style="medium"/>
      <top style="hair"/>
      <bottom style="medium"/>
    </border>
    <border>
      <left>
        <color indexed="63"/>
      </left>
      <right style="medium"/>
      <top style="thin"/>
      <bottom style="hair"/>
    </border>
    <border>
      <left>
        <color indexed="63"/>
      </left>
      <right style="medium"/>
      <top style="hair"/>
      <bottom style="hair"/>
    </border>
    <border>
      <left>
        <color indexed="63"/>
      </left>
      <right style="medium"/>
      <top>
        <color indexed="63"/>
      </top>
      <bottom style="hair"/>
    </border>
    <border>
      <left>
        <color indexed="63"/>
      </left>
      <right style="medium"/>
      <top style="hair"/>
      <bottom style="thin"/>
    </border>
    <border>
      <left style="thin"/>
      <right style="medium"/>
      <top style="hair"/>
      <bottom>
        <color indexed="63"/>
      </bottom>
    </border>
    <border>
      <left style="thin"/>
      <right style="medium"/>
      <top style="hair"/>
      <bottom style="hair"/>
    </border>
    <border>
      <left style="thin"/>
      <right style="medium"/>
      <top style="hair"/>
      <bottom style="medium"/>
    </border>
    <border>
      <left>
        <color indexed="63"/>
      </left>
      <right style="medium"/>
      <top style="hair"/>
      <bottom>
        <color indexed="63"/>
      </bottom>
    </border>
    <border>
      <left style="thin"/>
      <right style="medium"/>
      <top style="thin"/>
      <bottom style="hair"/>
    </border>
    <border>
      <left style="thin"/>
      <right style="medium"/>
      <top style="hair"/>
      <bottom style="thin"/>
    </border>
    <border>
      <left style="medium"/>
      <right style="medium"/>
      <top>
        <color indexed="63"/>
      </top>
      <bottom style="hair"/>
    </border>
    <border>
      <left style="medium"/>
      <right style="medium"/>
      <top style="hair"/>
      <bottom style="hair"/>
    </border>
    <border>
      <left style="medium"/>
      <right style="medium"/>
      <top style="hair"/>
      <bottom style="thin"/>
    </border>
    <border>
      <left style="thin"/>
      <right>
        <color indexed="63"/>
      </right>
      <top style="thin"/>
      <bottom style="medium"/>
    </border>
    <border>
      <left style="thin"/>
      <right style="medium"/>
      <top>
        <color indexed="63"/>
      </top>
      <bottom style="hair"/>
    </border>
    <border>
      <left style="thin"/>
      <right style="medium"/>
      <top style="hair"/>
      <bottom style="dotted"/>
    </border>
    <border>
      <left style="medium"/>
      <right style="medium"/>
      <top style="medium"/>
      <bottom style="hair"/>
    </border>
    <border>
      <left style="thin"/>
      <right style="medium"/>
      <top style="medium"/>
      <bottom style="hair"/>
    </border>
    <border>
      <left style="thin"/>
      <right style="thin"/>
      <top>
        <color indexed="63"/>
      </top>
      <bottom style="medium"/>
    </border>
    <border>
      <left>
        <color indexed="63"/>
      </left>
      <right style="thin"/>
      <top style="thin"/>
      <bottom style="medium"/>
    </border>
    <border>
      <left style="thin"/>
      <right style="thin"/>
      <top style="medium"/>
      <bottom>
        <color indexed="63"/>
      </bottom>
    </border>
    <border>
      <left style="medium"/>
      <right style="thin"/>
      <top style="thin"/>
      <bottom style="hair"/>
    </border>
    <border>
      <left style="medium"/>
      <right style="thin"/>
      <top style="hair"/>
      <bottom>
        <color indexed="63"/>
      </bottom>
    </border>
    <border>
      <left style="thin"/>
      <right>
        <color indexed="63"/>
      </right>
      <top>
        <color indexed="63"/>
      </top>
      <bottom style="medium"/>
    </border>
    <border>
      <left style="thin"/>
      <right>
        <color indexed="63"/>
      </right>
      <top style="thin"/>
      <bottom>
        <color indexed="63"/>
      </bottom>
    </border>
    <border>
      <left style="thin"/>
      <right>
        <color indexed="63"/>
      </right>
      <top style="thin"/>
      <bottom style="hair"/>
    </border>
    <border>
      <left>
        <color indexed="63"/>
      </left>
      <right>
        <color indexed="63"/>
      </right>
      <top style="medium"/>
      <bottom style="medium"/>
    </border>
    <border>
      <left style="thin"/>
      <right>
        <color indexed="63"/>
      </right>
      <top style="medium"/>
      <bottom style="hair"/>
    </border>
    <border>
      <left style="medium"/>
      <right>
        <color indexed="63"/>
      </right>
      <top>
        <color indexed="63"/>
      </top>
      <bottom style="thin"/>
    </border>
    <border>
      <left style="medium"/>
      <right style="medium"/>
      <top style="hair"/>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n"/>
      <right style="thin"/>
      <top style="thin"/>
      <bottom>
        <color indexed="63"/>
      </bottom>
    </border>
    <border>
      <left>
        <color indexed="63"/>
      </left>
      <right style="medium"/>
      <top style="medium"/>
      <bottom style="thin"/>
    </border>
    <border>
      <left style="medium"/>
      <right>
        <color indexed="63"/>
      </right>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 fillId="0" borderId="0">
      <alignment/>
      <protection/>
    </xf>
    <xf numFmtId="0" fontId="1" fillId="0" borderId="0">
      <alignment vertical="center"/>
      <protection/>
    </xf>
    <xf numFmtId="0" fontId="8" fillId="0" borderId="0" applyNumberFormat="0" applyFill="0" applyBorder="0" applyAlignment="0" applyProtection="0"/>
    <xf numFmtId="0" fontId="47" fillId="32" borderId="0" applyNumberFormat="0" applyBorder="0" applyAlignment="0" applyProtection="0"/>
  </cellStyleXfs>
  <cellXfs count="416">
    <xf numFmtId="0" fontId="0" fillId="0" borderId="0" xfId="0" applyAlignment="1">
      <alignment vertical="center"/>
    </xf>
    <xf numFmtId="0" fontId="1" fillId="0" borderId="0" xfId="62" applyFont="1">
      <alignment vertical="center"/>
      <protection/>
    </xf>
    <xf numFmtId="0" fontId="0" fillId="0" borderId="0" xfId="62" applyFont="1">
      <alignment vertical="center"/>
      <protection/>
    </xf>
    <xf numFmtId="0" fontId="3"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3" fillId="0" borderId="24"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12" xfId="0" applyFont="1" applyBorder="1" applyAlignment="1">
      <alignment horizontal="center" vertical="center"/>
    </xf>
    <xf numFmtId="0" fontId="3" fillId="0" borderId="32" xfId="0" applyFont="1" applyBorder="1" applyAlignment="1">
      <alignment horizontal="center" vertical="center"/>
    </xf>
    <xf numFmtId="0" fontId="3" fillId="0" borderId="0" xfId="0" applyFont="1" applyAlignment="1">
      <alignment horizontal="righ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11"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22" xfId="0" applyFont="1" applyBorder="1" applyAlignment="1">
      <alignment horizontal="right" vertical="center"/>
    </xf>
    <xf numFmtId="0" fontId="3" fillId="0" borderId="41" xfId="0" applyFont="1" applyBorder="1" applyAlignment="1">
      <alignment horizontal="center" vertical="center"/>
    </xf>
    <xf numFmtId="0" fontId="3" fillId="0" borderId="42" xfId="0" applyFont="1" applyBorder="1" applyAlignment="1">
      <alignment vertical="center"/>
    </xf>
    <xf numFmtId="0" fontId="3" fillId="0" borderId="43" xfId="0" applyFont="1" applyBorder="1" applyAlignment="1">
      <alignmen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vertical="center"/>
    </xf>
    <xf numFmtId="0" fontId="3" fillId="0" borderId="46" xfId="0" applyFont="1" applyBorder="1" applyAlignment="1">
      <alignment horizontal="center" vertical="center"/>
    </xf>
    <xf numFmtId="0" fontId="3" fillId="0" borderId="45" xfId="0" applyFont="1" applyBorder="1" applyAlignment="1">
      <alignment horizontal="center" vertical="center"/>
    </xf>
    <xf numFmtId="0" fontId="3" fillId="0" borderId="15" xfId="0" applyFont="1" applyBorder="1" applyAlignment="1">
      <alignment horizontal="center" vertical="center"/>
    </xf>
    <xf numFmtId="0" fontId="3" fillId="0" borderId="47" xfId="0" applyFont="1" applyBorder="1" applyAlignment="1">
      <alignment horizontal="center" vertical="center"/>
    </xf>
    <xf numFmtId="0" fontId="3" fillId="0" borderId="0" xfId="0" applyFont="1" applyBorder="1" applyAlignment="1">
      <alignment horizontal="center" vertical="center"/>
    </xf>
    <xf numFmtId="0" fontId="3" fillId="0" borderId="20" xfId="0" applyFont="1" applyBorder="1" applyAlignment="1">
      <alignment vertical="center"/>
    </xf>
    <xf numFmtId="0" fontId="3" fillId="0" borderId="48" xfId="0" applyFont="1" applyBorder="1" applyAlignment="1">
      <alignment vertical="center"/>
    </xf>
    <xf numFmtId="0" fontId="3" fillId="0" borderId="32" xfId="0" applyFont="1" applyBorder="1" applyAlignment="1">
      <alignment vertical="center"/>
    </xf>
    <xf numFmtId="0" fontId="3" fillId="0" borderId="38" xfId="0" applyFont="1" applyBorder="1" applyAlignment="1">
      <alignment vertical="center"/>
    </xf>
    <xf numFmtId="0" fontId="3" fillId="0" borderId="31"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3" fillId="0" borderId="12"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3" xfId="0" applyFont="1" applyBorder="1" applyAlignment="1">
      <alignment vertical="center"/>
    </xf>
    <xf numFmtId="0" fontId="3" fillId="0" borderId="54" xfId="0" applyFont="1" applyBorder="1" applyAlignment="1">
      <alignment vertical="center"/>
    </xf>
    <xf numFmtId="0" fontId="3" fillId="0" borderId="55" xfId="0" applyFont="1" applyBorder="1" applyAlignment="1">
      <alignment vertical="center"/>
    </xf>
    <xf numFmtId="0" fontId="3" fillId="0" borderId="13" xfId="0" applyFont="1" applyBorder="1" applyAlignment="1">
      <alignment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7" xfId="0" applyFont="1" applyBorder="1" applyAlignment="1">
      <alignment vertical="center"/>
    </xf>
    <xf numFmtId="0" fontId="3" fillId="0" borderId="58" xfId="0" applyFont="1" applyBorder="1" applyAlignment="1">
      <alignment horizontal="center" vertical="center"/>
    </xf>
    <xf numFmtId="0" fontId="3" fillId="0" borderId="58" xfId="0" applyFont="1" applyBorder="1" applyAlignment="1">
      <alignment vertical="center"/>
    </xf>
    <xf numFmtId="0" fontId="3" fillId="0" borderId="59" xfId="0" applyFont="1" applyBorder="1" applyAlignment="1">
      <alignment vertical="center"/>
    </xf>
    <xf numFmtId="0" fontId="3" fillId="0" borderId="60" xfId="0" applyFont="1" applyBorder="1" applyAlignment="1">
      <alignment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vertical="center"/>
    </xf>
    <xf numFmtId="0" fontId="3" fillId="0" borderId="64" xfId="0" applyFont="1" applyBorder="1" applyAlignment="1">
      <alignment vertical="center"/>
    </xf>
    <xf numFmtId="0" fontId="3" fillId="0" borderId="65" xfId="0" applyFont="1" applyBorder="1" applyAlignment="1">
      <alignment vertical="center"/>
    </xf>
    <xf numFmtId="0" fontId="3" fillId="0" borderId="35" xfId="0" applyFont="1" applyBorder="1" applyAlignment="1">
      <alignment vertical="center"/>
    </xf>
    <xf numFmtId="0" fontId="3" fillId="0" borderId="44" xfId="0" applyFont="1" applyBorder="1" applyAlignment="1">
      <alignment vertical="center"/>
    </xf>
    <xf numFmtId="0" fontId="3" fillId="0" borderId="66" xfId="0" applyFont="1" applyBorder="1" applyAlignment="1">
      <alignment vertical="center"/>
    </xf>
    <xf numFmtId="0" fontId="3" fillId="0" borderId="30" xfId="0" applyFont="1" applyBorder="1" applyAlignment="1">
      <alignment vertical="center"/>
    </xf>
    <xf numFmtId="0" fontId="3" fillId="0" borderId="22" xfId="0" applyFont="1" applyBorder="1" applyAlignment="1">
      <alignment vertical="center" shrinkToFit="1"/>
    </xf>
    <xf numFmtId="0" fontId="3" fillId="0" borderId="0" xfId="0" applyFont="1" applyBorder="1" applyAlignment="1">
      <alignment horizontal="right" vertical="center"/>
    </xf>
    <xf numFmtId="0" fontId="3" fillId="0" borderId="67" xfId="0" applyFont="1" applyBorder="1" applyAlignment="1">
      <alignment horizontal="center" vertical="center"/>
    </xf>
    <xf numFmtId="0" fontId="3" fillId="0" borderId="48" xfId="0" applyFont="1" applyBorder="1" applyAlignment="1">
      <alignment horizontal="center" vertical="center"/>
    </xf>
    <xf numFmtId="0" fontId="5" fillId="0" borderId="0" xfId="0" applyFont="1" applyAlignment="1">
      <alignment horizontal="right" vertical="center"/>
    </xf>
    <xf numFmtId="0" fontId="3" fillId="0" borderId="68"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horizontal="right" vertical="center"/>
    </xf>
    <xf numFmtId="0" fontId="3" fillId="0" borderId="52"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9" xfId="0" applyFont="1" applyBorder="1" applyAlignment="1">
      <alignment horizontal="center" vertical="center"/>
    </xf>
    <xf numFmtId="0" fontId="3" fillId="0" borderId="31" xfId="0" applyFont="1" applyBorder="1" applyAlignment="1">
      <alignment horizontal="right" vertical="center"/>
    </xf>
    <xf numFmtId="0" fontId="3" fillId="0" borderId="30" xfId="0" applyFont="1" applyBorder="1" applyAlignment="1">
      <alignment vertical="center" shrinkToFit="1"/>
    </xf>
    <xf numFmtId="0" fontId="3" fillId="0" borderId="33" xfId="0" applyFont="1" applyBorder="1" applyAlignment="1">
      <alignment vertical="center" shrinkToFit="1"/>
    </xf>
    <xf numFmtId="0" fontId="3" fillId="0" borderId="69" xfId="0" applyFont="1" applyBorder="1" applyAlignment="1">
      <alignment vertical="center"/>
    </xf>
    <xf numFmtId="0" fontId="3" fillId="0" borderId="69" xfId="0" applyFont="1" applyBorder="1" applyAlignment="1">
      <alignment horizontal="center" vertical="center"/>
    </xf>
    <xf numFmtId="0" fontId="3" fillId="0" borderId="13" xfId="0" applyFont="1" applyBorder="1" applyAlignment="1">
      <alignment horizontal="center" vertical="center"/>
    </xf>
    <xf numFmtId="0" fontId="3" fillId="0" borderId="38" xfId="0" applyFont="1" applyBorder="1" applyAlignment="1">
      <alignment horizontal="right" vertical="center"/>
    </xf>
    <xf numFmtId="0" fontId="3" fillId="0" borderId="70" xfId="0" applyFont="1" applyBorder="1" applyAlignment="1">
      <alignment vertical="center"/>
    </xf>
    <xf numFmtId="0" fontId="3" fillId="0" borderId="48" xfId="0" applyFont="1" applyBorder="1" applyAlignment="1">
      <alignment horizontal="center" vertical="center" shrinkToFit="1"/>
    </xf>
    <xf numFmtId="0" fontId="3" fillId="0" borderId="35" xfId="0" applyFont="1" applyBorder="1" applyAlignment="1">
      <alignment horizontal="right" vertical="center"/>
    </xf>
    <xf numFmtId="0" fontId="3" fillId="0" borderId="71" xfId="0" applyFont="1" applyBorder="1" applyAlignment="1">
      <alignment vertical="center"/>
    </xf>
    <xf numFmtId="0" fontId="3" fillId="0" borderId="72" xfId="0" applyFont="1" applyBorder="1" applyAlignment="1">
      <alignment vertical="center"/>
    </xf>
    <xf numFmtId="0" fontId="3" fillId="0" borderId="73" xfId="0" applyFont="1" applyBorder="1" applyAlignment="1">
      <alignment vertical="center"/>
    </xf>
    <xf numFmtId="0" fontId="3" fillId="0" borderId="74" xfId="0" applyFont="1" applyBorder="1" applyAlignment="1">
      <alignment vertical="center"/>
    </xf>
    <xf numFmtId="0" fontId="3" fillId="0" borderId="75" xfId="0" applyFont="1" applyBorder="1" applyAlignment="1">
      <alignment vertical="center"/>
    </xf>
    <xf numFmtId="0" fontId="3" fillId="0" borderId="76" xfId="0" applyFont="1" applyBorder="1" applyAlignment="1">
      <alignment vertical="center"/>
    </xf>
    <xf numFmtId="0" fontId="3" fillId="0" borderId="77" xfId="0" applyFont="1" applyBorder="1" applyAlignment="1">
      <alignment vertical="center"/>
    </xf>
    <xf numFmtId="0" fontId="3" fillId="0" borderId="78" xfId="0" applyFont="1" applyBorder="1" applyAlignment="1">
      <alignment vertical="center"/>
    </xf>
    <xf numFmtId="0" fontId="3" fillId="0" borderId="35" xfId="0" applyFont="1" applyBorder="1" applyAlignment="1">
      <alignment vertical="center" shrinkToFit="1"/>
    </xf>
    <xf numFmtId="0" fontId="3" fillId="0" borderId="79" xfId="0" applyFont="1" applyBorder="1" applyAlignment="1">
      <alignment vertical="center"/>
    </xf>
    <xf numFmtId="0" fontId="3" fillId="0" borderId="80" xfId="0" applyFont="1" applyBorder="1" applyAlignment="1">
      <alignment vertical="center"/>
    </xf>
    <xf numFmtId="0" fontId="3" fillId="0" borderId="81" xfId="0" applyFont="1" applyBorder="1" applyAlignment="1">
      <alignment vertical="center"/>
    </xf>
    <xf numFmtId="0" fontId="3" fillId="0" borderId="82" xfId="0" applyFont="1" applyBorder="1" applyAlignment="1">
      <alignment vertical="center"/>
    </xf>
    <xf numFmtId="0" fontId="3" fillId="0" borderId="83" xfId="0" applyFont="1" applyBorder="1" applyAlignment="1">
      <alignment vertical="center"/>
    </xf>
    <xf numFmtId="0" fontId="0" fillId="0" borderId="20" xfId="0" applyBorder="1" applyAlignment="1">
      <alignment vertical="center"/>
    </xf>
    <xf numFmtId="0" fontId="0" fillId="0" borderId="50" xfId="0" applyBorder="1" applyAlignment="1">
      <alignment vertical="center"/>
    </xf>
    <xf numFmtId="0" fontId="5" fillId="0" borderId="0" xfId="0" applyFont="1" applyBorder="1" applyAlignment="1">
      <alignment horizontal="right" vertical="center"/>
    </xf>
    <xf numFmtId="0" fontId="3" fillId="0" borderId="84" xfId="0" applyFont="1" applyBorder="1" applyAlignment="1">
      <alignment horizontal="center" vertical="center"/>
    </xf>
    <xf numFmtId="0" fontId="0" fillId="0" borderId="48" xfId="0" applyBorder="1" applyAlignment="1">
      <alignment vertical="center"/>
    </xf>
    <xf numFmtId="0" fontId="0" fillId="0" borderId="39" xfId="0" applyBorder="1" applyAlignment="1">
      <alignment vertical="center"/>
    </xf>
    <xf numFmtId="0" fontId="0" fillId="0" borderId="15" xfId="0" applyBorder="1" applyAlignment="1">
      <alignment vertical="center"/>
    </xf>
    <xf numFmtId="0" fontId="0" fillId="0" borderId="41" xfId="0" applyBorder="1" applyAlignment="1">
      <alignment vertical="center"/>
    </xf>
    <xf numFmtId="0" fontId="3" fillId="0" borderId="85" xfId="0" applyFont="1" applyBorder="1" applyAlignment="1">
      <alignment vertical="center"/>
    </xf>
    <xf numFmtId="0" fontId="3" fillId="0" borderId="86" xfId="0" applyFont="1" applyBorder="1" applyAlignment="1">
      <alignment vertical="center"/>
    </xf>
    <xf numFmtId="0" fontId="3" fillId="0" borderId="87" xfId="0" applyFont="1" applyBorder="1" applyAlignment="1">
      <alignment vertical="center"/>
    </xf>
    <xf numFmtId="0" fontId="3" fillId="0" borderId="88" xfId="0" applyFont="1" applyBorder="1" applyAlignment="1">
      <alignment vertical="center"/>
    </xf>
    <xf numFmtId="0" fontId="3" fillId="0" borderId="0" xfId="0" applyFont="1" applyBorder="1" applyAlignment="1">
      <alignment horizontal="center" vertical="center" shrinkToFit="1"/>
    </xf>
    <xf numFmtId="0" fontId="3" fillId="0" borderId="0" xfId="0" applyFont="1" applyFill="1" applyAlignment="1">
      <alignment vertical="center"/>
    </xf>
    <xf numFmtId="0" fontId="3" fillId="0" borderId="65" xfId="0" applyFont="1" applyBorder="1" applyAlignment="1">
      <alignment vertical="center" shrinkToFit="1"/>
    </xf>
    <xf numFmtId="0" fontId="3" fillId="0" borderId="48" xfId="0" applyFont="1" applyFill="1" applyBorder="1" applyAlignment="1">
      <alignment horizontal="center" vertical="center"/>
    </xf>
    <xf numFmtId="0" fontId="3" fillId="0" borderId="0" xfId="0" applyFont="1" applyFill="1" applyBorder="1" applyAlignment="1">
      <alignment vertical="center"/>
    </xf>
    <xf numFmtId="0" fontId="3" fillId="0" borderId="85" xfId="0" applyFont="1" applyFill="1" applyBorder="1" applyAlignment="1">
      <alignment vertical="center"/>
    </xf>
    <xf numFmtId="0" fontId="3" fillId="0" borderId="53" xfId="0" applyFont="1" applyFill="1" applyBorder="1" applyAlignment="1">
      <alignment vertical="center"/>
    </xf>
    <xf numFmtId="0" fontId="3" fillId="0" borderId="53" xfId="0" applyFont="1" applyFill="1" applyBorder="1" applyAlignment="1">
      <alignment horizontal="center" vertical="center"/>
    </xf>
    <xf numFmtId="0" fontId="3" fillId="0" borderId="76" xfId="0" applyFont="1" applyFill="1" applyBorder="1" applyAlignment="1">
      <alignment vertical="center"/>
    </xf>
    <xf numFmtId="0" fontId="3" fillId="0" borderId="45" xfId="0" applyFont="1" applyFill="1" applyBorder="1" applyAlignment="1">
      <alignment vertical="center"/>
    </xf>
    <xf numFmtId="0" fontId="3" fillId="0" borderId="45" xfId="0" applyFont="1" applyFill="1" applyBorder="1" applyAlignment="1">
      <alignment horizontal="center" vertical="center"/>
    </xf>
    <xf numFmtId="0" fontId="3" fillId="0" borderId="48" xfId="0" applyFont="1" applyFill="1" applyBorder="1" applyAlignment="1">
      <alignment vertical="center"/>
    </xf>
    <xf numFmtId="0" fontId="3" fillId="0" borderId="79" xfId="0" applyFont="1" applyFill="1" applyBorder="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11" fillId="0" borderId="0" xfId="0" applyFont="1" applyAlignment="1">
      <alignment vertical="center"/>
    </xf>
    <xf numFmtId="0" fontId="10" fillId="0" borderId="16" xfId="0" applyFont="1" applyBorder="1" applyAlignment="1">
      <alignment horizontal="right"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23" xfId="0" applyFont="1" applyBorder="1" applyAlignment="1">
      <alignment horizontal="center" vertical="center"/>
    </xf>
    <xf numFmtId="0" fontId="10" fillId="0" borderId="89" xfId="0" applyFont="1" applyBorder="1" applyAlignment="1">
      <alignment horizontal="center" vertical="center"/>
    </xf>
    <xf numFmtId="0" fontId="10" fillId="0" borderId="64" xfId="0" applyFont="1" applyBorder="1" applyAlignment="1">
      <alignment horizontal="center" vertical="center"/>
    </xf>
    <xf numFmtId="0" fontId="10" fillId="0" borderId="29" xfId="0" applyFont="1" applyBorder="1" applyAlignment="1">
      <alignment horizontal="center" vertical="center"/>
    </xf>
    <xf numFmtId="0" fontId="10" fillId="0" borderId="90" xfId="0" applyFont="1" applyBorder="1" applyAlignment="1">
      <alignment horizontal="center" vertical="center"/>
    </xf>
    <xf numFmtId="0" fontId="10" fillId="0" borderId="21" xfId="0" applyFont="1" applyBorder="1" applyAlignment="1">
      <alignment horizontal="center" vertical="center"/>
    </xf>
    <xf numFmtId="0" fontId="10" fillId="0" borderId="91" xfId="0" applyFont="1" applyBorder="1" applyAlignment="1">
      <alignment vertical="center"/>
    </xf>
    <xf numFmtId="0" fontId="10" fillId="0" borderId="67" xfId="0" applyFont="1" applyBorder="1" applyAlignment="1">
      <alignment horizontal="center" vertical="center" wrapText="1"/>
    </xf>
    <xf numFmtId="0" fontId="10" fillId="0" borderId="26" xfId="0" applyFont="1" applyBorder="1" applyAlignment="1">
      <alignment vertical="center"/>
    </xf>
    <xf numFmtId="0" fontId="10" fillId="0" borderId="25" xfId="0" applyFont="1" applyBorder="1" applyAlignment="1">
      <alignment vertical="center"/>
    </xf>
    <xf numFmtId="0" fontId="10" fillId="0" borderId="30" xfId="0" applyFont="1" applyBorder="1" applyAlignment="1">
      <alignment horizontal="center" vertical="center"/>
    </xf>
    <xf numFmtId="0" fontId="10" fillId="0" borderId="26"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vertical="center"/>
    </xf>
    <xf numFmtId="0" fontId="10" fillId="0" borderId="28" xfId="0" applyFont="1" applyBorder="1" applyAlignment="1">
      <alignment vertical="center"/>
    </xf>
    <xf numFmtId="0" fontId="10" fillId="0" borderId="27" xfId="0" applyFont="1" applyBorder="1" applyAlignment="1">
      <alignment vertical="center"/>
    </xf>
    <xf numFmtId="0" fontId="10" fillId="0" borderId="31" xfId="0" applyFont="1" applyBorder="1" applyAlignment="1">
      <alignment horizontal="center" vertical="center"/>
    </xf>
    <xf numFmtId="0" fontId="10" fillId="0" borderId="28" xfId="0" applyFont="1" applyBorder="1" applyAlignment="1">
      <alignment horizontal="center" vertical="center"/>
    </xf>
    <xf numFmtId="0" fontId="10" fillId="0" borderId="40" xfId="0" applyFont="1" applyBorder="1" applyAlignment="1">
      <alignment horizontal="center" vertical="center"/>
    </xf>
    <xf numFmtId="0" fontId="10" fillId="0" borderId="37" xfId="0" applyFont="1" applyBorder="1" applyAlignment="1">
      <alignment vertical="center"/>
    </xf>
    <xf numFmtId="0" fontId="10" fillId="0" borderId="36" xfId="0" applyFont="1" applyBorder="1" applyAlignment="1">
      <alignment vertical="center"/>
    </xf>
    <xf numFmtId="0" fontId="10" fillId="0" borderId="38" xfId="0" applyFont="1" applyBorder="1" applyAlignment="1">
      <alignment horizontal="center" vertical="center"/>
    </xf>
    <xf numFmtId="0" fontId="10" fillId="0" borderId="37" xfId="0" applyFont="1" applyBorder="1" applyAlignment="1">
      <alignment horizontal="center" vertical="center"/>
    </xf>
    <xf numFmtId="0" fontId="10" fillId="0" borderId="24" xfId="0" applyFont="1" applyBorder="1" applyAlignment="1">
      <alignment horizontal="right" vertical="center"/>
    </xf>
    <xf numFmtId="0" fontId="10" fillId="0" borderId="34" xfId="0" applyFont="1" applyBorder="1" applyAlignment="1">
      <alignment vertical="center"/>
    </xf>
    <xf numFmtId="0" fontId="10" fillId="0" borderId="33" xfId="0" applyFont="1" applyBorder="1" applyAlignment="1">
      <alignment vertical="center"/>
    </xf>
    <xf numFmtId="0" fontId="10" fillId="0" borderId="35" xfId="0" applyFont="1" applyBorder="1" applyAlignment="1">
      <alignment horizontal="center" vertical="center"/>
    </xf>
    <xf numFmtId="0" fontId="10" fillId="0" borderId="34" xfId="0" applyFont="1" applyBorder="1" applyAlignment="1">
      <alignment horizontal="center" vertical="center"/>
    </xf>
    <xf numFmtId="0" fontId="10" fillId="0" borderId="48" xfId="0" applyFont="1" applyBorder="1" applyAlignment="1">
      <alignment horizontal="center" vertical="center" shrinkToFit="1"/>
    </xf>
    <xf numFmtId="0" fontId="10" fillId="0" borderId="22" xfId="0" applyFont="1" applyBorder="1" applyAlignment="1">
      <alignment vertical="center"/>
    </xf>
    <xf numFmtId="0" fontId="10" fillId="0" borderId="12" xfId="0" applyFont="1" applyBorder="1" applyAlignment="1">
      <alignment horizontal="center" vertical="center"/>
    </xf>
    <xf numFmtId="0" fontId="10" fillId="0" borderId="24" xfId="0" applyFont="1" applyBorder="1" applyAlignment="1">
      <alignment horizontal="center" vertical="center"/>
    </xf>
    <xf numFmtId="0" fontId="10" fillId="0" borderId="39" xfId="0" applyFont="1" applyBorder="1" applyAlignment="1">
      <alignment horizontal="center" vertical="center"/>
    </xf>
    <xf numFmtId="0" fontId="10" fillId="0" borderId="52" xfId="0" applyFont="1" applyBorder="1" applyAlignment="1">
      <alignment vertical="center"/>
    </xf>
    <xf numFmtId="0" fontId="10" fillId="0" borderId="0" xfId="0" applyFont="1" applyAlignment="1">
      <alignment vertical="center" shrinkToFit="1"/>
    </xf>
    <xf numFmtId="0" fontId="10" fillId="0" borderId="39" xfId="0" applyFont="1" applyBorder="1" applyAlignment="1">
      <alignment horizontal="center" vertical="center" shrinkToFit="1"/>
    </xf>
    <xf numFmtId="0" fontId="10" fillId="0" borderId="92" xfId="0" applyFont="1" applyBorder="1" applyAlignment="1">
      <alignment vertical="center"/>
    </xf>
    <xf numFmtId="0" fontId="10" fillId="0" borderId="49" xfId="0" applyFont="1" applyBorder="1" applyAlignment="1">
      <alignment vertical="center"/>
    </xf>
    <xf numFmtId="0" fontId="10" fillId="0" borderId="93" xfId="0" applyFont="1" applyBorder="1" applyAlignment="1">
      <alignment vertical="center"/>
    </xf>
    <xf numFmtId="0" fontId="10" fillId="0" borderId="56" xfId="0" applyFont="1" applyBorder="1" applyAlignment="1">
      <alignment horizontal="center" vertical="center"/>
    </xf>
    <xf numFmtId="0" fontId="10" fillId="0" borderId="65" xfId="0" applyFont="1" applyBorder="1" applyAlignment="1">
      <alignment horizontal="center" vertical="center"/>
    </xf>
    <xf numFmtId="0" fontId="10" fillId="0" borderId="52" xfId="0" applyFont="1" applyBorder="1" applyAlignment="1">
      <alignment horizontal="center" vertical="center"/>
    </xf>
    <xf numFmtId="0" fontId="10" fillId="0" borderId="56" xfId="0" applyFont="1" applyBorder="1" applyAlignment="1">
      <alignment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40" xfId="0" applyFont="1" applyBorder="1" applyAlignment="1">
      <alignment vertical="center"/>
    </xf>
    <xf numFmtId="0" fontId="10" fillId="0" borderId="13" xfId="0" applyFont="1" applyBorder="1" applyAlignment="1">
      <alignment horizontal="center" vertical="center"/>
    </xf>
    <xf numFmtId="0" fontId="10" fillId="0" borderId="69" xfId="0" applyFont="1" applyBorder="1" applyAlignment="1">
      <alignment horizontal="center" vertical="center"/>
    </xf>
    <xf numFmtId="0" fontId="10" fillId="0" borderId="89" xfId="0" applyFont="1" applyBorder="1" applyAlignment="1">
      <alignment vertical="center"/>
    </xf>
    <xf numFmtId="0" fontId="10" fillId="0" borderId="16" xfId="0" applyFont="1" applyBorder="1" applyAlignment="1">
      <alignment horizontal="center" vertical="center"/>
    </xf>
    <xf numFmtId="0" fontId="10" fillId="0" borderId="43" xfId="0" applyFont="1" applyBorder="1" applyAlignment="1">
      <alignment vertical="center"/>
    </xf>
    <xf numFmtId="0" fontId="10" fillId="0" borderId="42" xfId="0" applyFont="1" applyBorder="1" applyAlignment="1">
      <alignment vertical="center"/>
    </xf>
    <xf numFmtId="0" fontId="10" fillId="0" borderId="43" xfId="0" applyFont="1" applyBorder="1" applyAlignment="1">
      <alignment horizontal="center" vertical="center"/>
    </xf>
    <xf numFmtId="0" fontId="10" fillId="0" borderId="48" xfId="0" applyFont="1" applyBorder="1" applyAlignment="1">
      <alignment vertical="center" wrapText="1"/>
    </xf>
    <xf numFmtId="0" fontId="10" fillId="0" borderId="28" xfId="0" applyFont="1" applyBorder="1" applyAlignment="1" applyProtection="1">
      <alignment horizontal="left" vertical="top"/>
      <protection locked="0"/>
    </xf>
    <xf numFmtId="0" fontId="10" fillId="0" borderId="48" xfId="0" applyFont="1" applyBorder="1" applyAlignment="1">
      <alignment vertical="top" wrapText="1"/>
    </xf>
    <xf numFmtId="0" fontId="10" fillId="0" borderId="10" xfId="0" applyFont="1" applyBorder="1" applyAlignment="1">
      <alignment vertical="center"/>
    </xf>
    <xf numFmtId="0" fontId="10" fillId="0" borderId="32" xfId="0" applyFont="1" applyBorder="1" applyAlignment="1">
      <alignment horizontal="center" vertical="center"/>
    </xf>
    <xf numFmtId="0" fontId="10" fillId="0" borderId="28" xfId="0" applyFont="1" applyBorder="1" applyAlignment="1" applyProtection="1">
      <alignment horizontal="left" vertical="center"/>
      <protection locked="0"/>
    </xf>
    <xf numFmtId="0" fontId="10" fillId="0" borderId="94" xfId="0" applyFont="1" applyBorder="1" applyAlignment="1">
      <alignment horizontal="center" vertical="center"/>
    </xf>
    <xf numFmtId="0" fontId="10" fillId="0" borderId="23" xfId="0" applyFont="1" applyBorder="1" applyAlignment="1">
      <alignment vertical="center"/>
    </xf>
    <xf numFmtId="0" fontId="10" fillId="0" borderId="60" xfId="0" applyFont="1" applyBorder="1" applyAlignment="1">
      <alignment horizontal="center" vertical="center"/>
    </xf>
    <xf numFmtId="0" fontId="10" fillId="0" borderId="95" xfId="0" applyFont="1" applyBorder="1" applyAlignment="1">
      <alignment horizontal="center" vertical="center"/>
    </xf>
    <xf numFmtId="0" fontId="10" fillId="0" borderId="96" xfId="0" applyFont="1" applyBorder="1" applyAlignment="1">
      <alignment vertical="center"/>
    </xf>
    <xf numFmtId="0" fontId="3" fillId="0" borderId="0" xfId="0" applyFont="1" applyAlignment="1">
      <alignment/>
    </xf>
    <xf numFmtId="0" fontId="0" fillId="0" borderId="0" xfId="0" applyAlignment="1">
      <alignment/>
    </xf>
    <xf numFmtId="0" fontId="3" fillId="0" borderId="0" xfId="0" applyFont="1" applyFill="1" applyBorder="1" applyAlignment="1">
      <alignment horizontal="center" vertical="center"/>
    </xf>
    <xf numFmtId="0" fontId="3" fillId="0" borderId="22" xfId="0" applyFont="1" applyFill="1" applyBorder="1" applyAlignment="1">
      <alignment vertical="center"/>
    </xf>
    <xf numFmtId="0" fontId="3" fillId="0" borderId="34" xfId="0" applyFont="1" applyFill="1" applyBorder="1" applyAlignment="1">
      <alignment vertical="center"/>
    </xf>
    <xf numFmtId="0" fontId="3" fillId="0" borderId="33" xfId="0" applyFont="1" applyFill="1" applyBorder="1" applyAlignment="1">
      <alignment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24" xfId="0" applyFont="1" applyFill="1" applyBorder="1" applyAlignment="1">
      <alignment vertical="center"/>
    </xf>
    <xf numFmtId="0" fontId="3" fillId="0" borderId="22" xfId="0" applyFont="1" applyFill="1" applyBorder="1" applyAlignment="1">
      <alignment horizontal="right" vertical="center"/>
    </xf>
    <xf numFmtId="0" fontId="3" fillId="0" borderId="12" xfId="0" applyFont="1" applyFill="1" applyBorder="1" applyAlignment="1">
      <alignment horizontal="center" vertical="center"/>
    </xf>
    <xf numFmtId="0" fontId="3" fillId="0" borderId="40" xfId="0" applyFont="1" applyFill="1" applyBorder="1" applyAlignment="1">
      <alignment vertical="center"/>
    </xf>
    <xf numFmtId="0" fontId="3" fillId="0" borderId="37" xfId="0" applyFont="1" applyFill="1" applyBorder="1" applyAlignment="1">
      <alignment vertical="center"/>
    </xf>
    <xf numFmtId="0" fontId="3" fillId="0" borderId="36" xfId="0" applyFont="1" applyFill="1" applyBorder="1" applyAlignment="1">
      <alignment vertical="center"/>
    </xf>
    <xf numFmtId="0" fontId="3" fillId="0" borderId="38" xfId="0" applyFont="1" applyFill="1" applyBorder="1" applyAlignment="1">
      <alignment horizontal="center" vertical="center"/>
    </xf>
    <xf numFmtId="0" fontId="3" fillId="0" borderId="28" xfId="0" applyFont="1" applyFill="1" applyBorder="1" applyAlignment="1">
      <alignment vertical="center"/>
    </xf>
    <xf numFmtId="0" fontId="3" fillId="0" borderId="27" xfId="0" applyFont="1" applyFill="1" applyBorder="1" applyAlignment="1">
      <alignment horizontal="right" vertical="center"/>
    </xf>
    <xf numFmtId="0" fontId="3" fillId="0" borderId="31" xfId="0" applyFont="1" applyFill="1" applyBorder="1" applyAlignment="1">
      <alignment horizontal="center" vertical="center"/>
    </xf>
    <xf numFmtId="0" fontId="3" fillId="0" borderId="33" xfId="0" applyFont="1" applyFill="1" applyBorder="1" applyAlignment="1">
      <alignment vertical="center" shrinkToFit="1"/>
    </xf>
    <xf numFmtId="0" fontId="3" fillId="0" borderId="27" xfId="0" applyFont="1" applyFill="1" applyBorder="1" applyAlignment="1">
      <alignment vertical="center"/>
    </xf>
    <xf numFmtId="0" fontId="3" fillId="0" borderId="39" xfId="0" applyFont="1" applyFill="1" applyBorder="1" applyAlignment="1">
      <alignment vertical="center"/>
    </xf>
    <xf numFmtId="0" fontId="3" fillId="0" borderId="97" xfId="0" applyFont="1" applyBorder="1" applyAlignment="1">
      <alignment vertical="center"/>
    </xf>
    <xf numFmtId="0" fontId="3" fillId="0" borderId="97" xfId="0" applyFont="1" applyBorder="1" applyAlignment="1">
      <alignment horizontal="center" vertical="center"/>
    </xf>
    <xf numFmtId="0" fontId="0" fillId="0" borderId="97" xfId="0" applyBorder="1" applyAlignment="1">
      <alignment vertical="center"/>
    </xf>
    <xf numFmtId="0" fontId="3" fillId="0" borderId="98" xfId="0" applyFont="1" applyBorder="1" applyAlignment="1">
      <alignment horizontal="center" vertical="center"/>
    </xf>
    <xf numFmtId="0" fontId="3" fillId="0" borderId="59" xfId="0" applyFont="1" applyBorder="1" applyAlignment="1">
      <alignment horizontal="center" vertical="center"/>
    </xf>
    <xf numFmtId="0" fontId="3" fillId="0" borderId="46" xfId="0" applyFont="1" applyBorder="1" applyAlignment="1">
      <alignment vertical="center"/>
    </xf>
    <xf numFmtId="0" fontId="3" fillId="0" borderId="12" xfId="0" applyFont="1" applyBorder="1" applyAlignment="1">
      <alignment horizontal="right" vertical="center"/>
    </xf>
    <xf numFmtId="0" fontId="3" fillId="0" borderId="47" xfId="0" applyFont="1" applyBorder="1" applyAlignment="1">
      <alignment vertical="center"/>
    </xf>
    <xf numFmtId="0" fontId="3" fillId="0" borderId="48" xfId="0" applyFont="1" applyBorder="1" applyAlignment="1">
      <alignment vertical="center" wrapText="1" shrinkToFit="1"/>
    </xf>
    <xf numFmtId="0" fontId="3" fillId="0" borderId="39" xfId="0" applyFont="1" applyBorder="1" applyAlignment="1">
      <alignment vertical="center" wrapText="1" shrinkToFit="1"/>
    </xf>
    <xf numFmtId="0" fontId="3" fillId="0" borderId="12" xfId="0" applyFont="1" applyBorder="1" applyAlignment="1">
      <alignment horizontal="center" vertical="center" shrinkToFit="1"/>
    </xf>
    <xf numFmtId="0" fontId="13" fillId="0" borderId="12" xfId="0" applyFont="1" applyBorder="1" applyAlignment="1">
      <alignment horizontal="center" vertical="center" shrinkToFit="1"/>
    </xf>
    <xf numFmtId="0" fontId="3" fillId="0" borderId="12" xfId="0" applyFont="1" applyBorder="1" applyAlignment="1">
      <alignment horizontal="right" vertical="center" shrinkToFit="1"/>
    </xf>
    <xf numFmtId="0" fontId="3" fillId="0" borderId="96" xfId="0" applyFont="1" applyBorder="1" applyAlignment="1">
      <alignment horizontal="center" vertical="center"/>
    </xf>
    <xf numFmtId="0" fontId="3" fillId="0" borderId="12" xfId="0" applyFont="1" applyBorder="1" applyAlignment="1">
      <alignment horizontal="left" vertical="center"/>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99" xfId="0" applyFont="1" applyBorder="1" applyAlignment="1">
      <alignment vertical="center"/>
    </xf>
    <xf numFmtId="0" fontId="3" fillId="33" borderId="85" xfId="0" applyFont="1" applyFill="1" applyBorder="1" applyAlignment="1">
      <alignment vertical="center"/>
    </xf>
    <xf numFmtId="0" fontId="3" fillId="33" borderId="35" xfId="0" applyFont="1" applyFill="1" applyBorder="1" applyAlignment="1">
      <alignment vertical="center" shrinkToFit="1"/>
    </xf>
    <xf numFmtId="0" fontId="3" fillId="33" borderId="58"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76" xfId="0" applyFont="1" applyFill="1" applyBorder="1" applyAlignment="1">
      <alignment vertical="center"/>
    </xf>
    <xf numFmtId="0" fontId="3" fillId="33" borderId="31" xfId="0" applyFont="1" applyFill="1" applyBorder="1" applyAlignment="1">
      <alignment vertical="center"/>
    </xf>
    <xf numFmtId="0" fontId="3" fillId="33" borderId="45" xfId="0" applyFont="1" applyFill="1" applyBorder="1" applyAlignment="1">
      <alignment horizontal="center" vertical="center"/>
    </xf>
    <xf numFmtId="0" fontId="3" fillId="33" borderId="28" xfId="0" applyFont="1" applyFill="1" applyBorder="1" applyAlignment="1">
      <alignment horizontal="center" vertical="center"/>
    </xf>
    <xf numFmtId="0" fontId="3" fillId="33" borderId="31" xfId="0" applyFont="1" applyFill="1" applyBorder="1" applyAlignment="1">
      <alignment vertical="center" shrinkToFit="1"/>
    </xf>
    <xf numFmtId="0" fontId="3" fillId="33" borderId="80" xfId="0" applyFont="1" applyFill="1" applyBorder="1" applyAlignment="1">
      <alignment vertical="center"/>
    </xf>
    <xf numFmtId="0" fontId="3" fillId="33" borderId="38" xfId="0" applyFont="1" applyFill="1" applyBorder="1" applyAlignment="1">
      <alignment vertical="center"/>
    </xf>
    <xf numFmtId="0" fontId="3" fillId="33" borderId="54"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35" xfId="0" applyFont="1" applyFill="1" applyBorder="1" applyAlignment="1">
      <alignment vertical="center"/>
    </xf>
    <xf numFmtId="0" fontId="3" fillId="0" borderId="18"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3" fillId="33" borderId="77" xfId="0" applyFont="1" applyFill="1" applyBorder="1" applyAlignment="1">
      <alignment vertical="center"/>
    </xf>
    <xf numFmtId="0" fontId="3" fillId="33" borderId="44" xfId="0" applyFont="1" applyFill="1" applyBorder="1" applyAlignment="1">
      <alignment vertical="center"/>
    </xf>
    <xf numFmtId="0" fontId="3" fillId="33" borderId="57" xfId="0" applyFont="1" applyFill="1" applyBorder="1" applyAlignment="1">
      <alignment horizontal="center" vertical="center"/>
    </xf>
    <xf numFmtId="0" fontId="3" fillId="33" borderId="43" xfId="0" applyFont="1" applyFill="1" applyBorder="1" applyAlignment="1">
      <alignment horizontal="center" vertical="center"/>
    </xf>
    <xf numFmtId="0" fontId="3" fillId="0" borderId="50" xfId="0" applyFont="1" applyBorder="1" applyAlignment="1">
      <alignment vertical="center" wrapText="1" shrinkToFit="1"/>
    </xf>
    <xf numFmtId="0" fontId="3" fillId="0" borderId="49" xfId="0" applyFont="1" applyBorder="1" applyAlignment="1">
      <alignment horizontal="center" vertical="center"/>
    </xf>
    <xf numFmtId="0" fontId="3" fillId="33" borderId="73" xfId="0" applyFont="1" applyFill="1" applyBorder="1" applyAlignment="1">
      <alignment vertical="center"/>
    </xf>
    <xf numFmtId="0" fontId="3" fillId="33" borderId="72" xfId="0" applyFont="1" applyFill="1" applyBorder="1" applyAlignment="1">
      <alignment vertical="center"/>
    </xf>
    <xf numFmtId="0" fontId="3" fillId="33" borderId="31" xfId="0" applyFont="1" applyFill="1" applyBorder="1" applyAlignment="1">
      <alignment horizontal="right" vertical="center"/>
    </xf>
    <xf numFmtId="0" fontId="3" fillId="0" borderId="49" xfId="0" applyFont="1" applyBorder="1" applyAlignment="1">
      <alignment horizontal="right" vertical="center"/>
    </xf>
    <xf numFmtId="0" fontId="3" fillId="33" borderId="74" xfId="0" applyFont="1" applyFill="1" applyBorder="1" applyAlignment="1">
      <alignment vertical="center"/>
    </xf>
    <xf numFmtId="0" fontId="3" fillId="33" borderId="78" xfId="0" applyFont="1" applyFill="1" applyBorder="1" applyAlignment="1">
      <alignment vertical="center"/>
    </xf>
    <xf numFmtId="0" fontId="3" fillId="33" borderId="47"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79" xfId="0" applyFont="1" applyFill="1" applyBorder="1" applyAlignment="1">
      <alignment vertical="center"/>
    </xf>
    <xf numFmtId="0" fontId="3" fillId="33" borderId="53"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66" xfId="0" applyFont="1" applyFill="1" applyBorder="1" applyAlignment="1">
      <alignment vertical="center"/>
    </xf>
    <xf numFmtId="0" fontId="3" fillId="33" borderId="65" xfId="0" applyFont="1" applyFill="1" applyBorder="1" applyAlignment="1">
      <alignment vertical="center"/>
    </xf>
    <xf numFmtId="0" fontId="3" fillId="0" borderId="63" xfId="0" applyFont="1" applyBorder="1" applyAlignment="1">
      <alignment horizontal="center" vertical="center"/>
    </xf>
    <xf numFmtId="0" fontId="3" fillId="0" borderId="49" xfId="0" applyFont="1" applyBorder="1" applyAlignment="1">
      <alignment horizontal="left" vertical="center"/>
    </xf>
    <xf numFmtId="0" fontId="3" fillId="0" borderId="48" xfId="0" applyFont="1" applyBorder="1" applyAlignment="1">
      <alignment horizontal="right" vertical="center"/>
    </xf>
    <xf numFmtId="0" fontId="3" fillId="0" borderId="22" xfId="0" applyFont="1" applyBorder="1" applyAlignment="1">
      <alignment horizontal="center" vertical="center"/>
    </xf>
    <xf numFmtId="0" fontId="3" fillId="0" borderId="49"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100" xfId="0" applyFont="1" applyBorder="1" applyAlignment="1">
      <alignment vertical="center"/>
    </xf>
    <xf numFmtId="0" fontId="3" fillId="0" borderId="0" xfId="0" applyFont="1" applyAlignment="1">
      <alignment/>
    </xf>
    <xf numFmtId="0" fontId="3" fillId="0" borderId="0" xfId="0" applyFont="1" applyAlignment="1">
      <alignment horizontal="left" vertical="top" wrapText="1"/>
    </xf>
    <xf numFmtId="0" fontId="0" fillId="0" borderId="0" xfId="0" applyAlignment="1">
      <alignment/>
    </xf>
    <xf numFmtId="0" fontId="4"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center"/>
    </xf>
    <xf numFmtId="0" fontId="0" fillId="0" borderId="51" xfId="0" applyBorder="1" applyAlignment="1">
      <alignment horizontal="left" vertical="center" shrinkToFit="1"/>
    </xf>
    <xf numFmtId="0" fontId="0" fillId="0" borderId="13" xfId="0" applyBorder="1" applyAlignment="1">
      <alignment horizontal="left" vertical="center" shrinkToFit="1"/>
    </xf>
    <xf numFmtId="0" fontId="0" fillId="0" borderId="51" xfId="0" applyBorder="1" applyAlignment="1">
      <alignment horizontal="left"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0" xfId="0" applyAlignment="1">
      <alignment horizontal="left" vertical="center"/>
    </xf>
    <xf numFmtId="0" fontId="0" fillId="0" borderId="101" xfId="0" applyBorder="1" applyAlignment="1">
      <alignment horizontal="left" vertical="center"/>
    </xf>
    <xf numFmtId="0" fontId="0" fillId="0" borderId="102" xfId="0" applyBorder="1" applyAlignment="1">
      <alignment horizontal="left" vertical="center"/>
    </xf>
    <xf numFmtId="0" fontId="0" fillId="0" borderId="103" xfId="0" applyBorder="1" applyAlignment="1">
      <alignment horizontal="left" vertical="center" shrinkToFit="1"/>
    </xf>
    <xf numFmtId="0" fontId="0" fillId="0" borderId="102" xfId="0" applyBorder="1" applyAlignment="1">
      <alignment horizontal="left" vertical="center" shrinkToFit="1"/>
    </xf>
    <xf numFmtId="0" fontId="0" fillId="0" borderId="10" xfId="0" applyBorder="1" applyAlignment="1">
      <alignment horizontal="left" vertical="center"/>
    </xf>
    <xf numFmtId="0" fontId="0" fillId="0" borderId="12" xfId="0" applyBorder="1" applyAlignment="1">
      <alignment horizontal="left" vertical="center"/>
    </xf>
    <xf numFmtId="0" fontId="0" fillId="0" borderId="0" xfId="0" applyAlignment="1">
      <alignment horizontal="left" vertical="center" shrinkToFit="1"/>
    </xf>
    <xf numFmtId="0" fontId="0" fillId="0" borderId="12" xfId="0" applyBorder="1" applyAlignment="1">
      <alignment horizontal="left" vertical="center" shrinkToFi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03" xfId="0" applyBorder="1" applyAlignment="1">
      <alignment horizontal="center" vertical="center"/>
    </xf>
    <xf numFmtId="0" fontId="0" fillId="0" borderId="101" xfId="0" applyBorder="1" applyAlignment="1">
      <alignment horizontal="center" vertical="center" shrinkToFit="1"/>
    </xf>
    <xf numFmtId="0" fontId="0" fillId="0" borderId="102" xfId="0" applyBorder="1" applyAlignment="1">
      <alignment horizontal="center" vertical="center" shrinkToFit="1"/>
    </xf>
    <xf numFmtId="0" fontId="5" fillId="0" borderId="68" xfId="0" applyFont="1" applyBorder="1" applyAlignment="1">
      <alignment horizontal="center" vertical="center" wrapText="1" shrinkToFit="1"/>
    </xf>
    <xf numFmtId="0" fontId="5" fillId="0" borderId="48" xfId="0" applyFont="1" applyBorder="1" applyAlignment="1">
      <alignment horizontal="center" vertical="center" wrapText="1" shrinkToFit="1"/>
    </xf>
    <xf numFmtId="0" fontId="5" fillId="0" borderId="50" xfId="0" applyFont="1" applyBorder="1" applyAlignment="1">
      <alignment horizontal="center" vertical="center" wrapText="1" shrinkToFit="1"/>
    </xf>
    <xf numFmtId="0" fontId="6" fillId="0" borderId="68"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39" xfId="0" applyFont="1" applyBorder="1" applyAlignment="1">
      <alignment horizontal="center" vertical="center" wrapText="1"/>
    </xf>
    <xf numFmtId="0" fontId="3" fillId="0" borderId="6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68"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17" xfId="0" applyFont="1" applyBorder="1" applyAlignment="1">
      <alignment vertical="top" textRotation="255"/>
    </xf>
    <xf numFmtId="0" fontId="3" fillId="0" borderId="18" xfId="0" applyFont="1" applyBorder="1" applyAlignment="1">
      <alignment vertical="top" textRotation="255"/>
    </xf>
    <xf numFmtId="0" fontId="3" fillId="0" borderId="32" xfId="0" applyFont="1" applyBorder="1" applyAlignment="1">
      <alignment horizontal="center" vertical="center"/>
    </xf>
    <xf numFmtId="0" fontId="3" fillId="0" borderId="23" xfId="0" applyFont="1" applyBorder="1" applyAlignment="1">
      <alignment horizontal="center" vertical="center"/>
    </xf>
    <xf numFmtId="0" fontId="3" fillId="0" borderId="101" xfId="0" applyFont="1" applyBorder="1" applyAlignment="1">
      <alignment horizontal="center" vertical="center"/>
    </xf>
    <xf numFmtId="0" fontId="3" fillId="0" borderId="103" xfId="0" applyFont="1" applyBorder="1" applyAlignment="1">
      <alignment horizontal="center" vertical="center"/>
    </xf>
    <xf numFmtId="0" fontId="3" fillId="0" borderId="55" xfId="0" applyFont="1" applyBorder="1" applyAlignment="1">
      <alignment horizontal="center" vertical="center"/>
    </xf>
    <xf numFmtId="0" fontId="3" fillId="0" borderId="95"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20"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89" xfId="0" applyFont="1" applyBorder="1" applyAlignment="1">
      <alignment horizontal="center" vertical="center"/>
    </xf>
    <xf numFmtId="0" fontId="3" fillId="0" borderId="110" xfId="0" applyFont="1" applyBorder="1" applyAlignment="1">
      <alignment horizontal="center" vertical="center"/>
    </xf>
    <xf numFmtId="0" fontId="3" fillId="0" borderId="84" xfId="0" applyFont="1" applyBorder="1" applyAlignment="1">
      <alignment horizontal="center" vertical="center" wrapText="1" shrinkToFit="1"/>
    </xf>
    <xf numFmtId="0" fontId="3" fillId="0" borderId="41" xfId="0" applyFont="1" applyBorder="1" applyAlignment="1">
      <alignment horizontal="center" vertical="center" wrapText="1" shrinkToFit="1"/>
    </xf>
    <xf numFmtId="0" fontId="6" fillId="0" borderId="68" xfId="0" applyFont="1" applyBorder="1" applyAlignment="1">
      <alignment horizontal="center" vertical="center" wrapText="1" shrinkToFit="1"/>
    </xf>
    <xf numFmtId="0" fontId="6" fillId="0" borderId="48" xfId="0" applyFont="1" applyBorder="1" applyAlignment="1">
      <alignment horizontal="center" vertical="center" wrapText="1" shrinkToFit="1"/>
    </xf>
    <xf numFmtId="0" fontId="6" fillId="0" borderId="50" xfId="0" applyFont="1" applyBorder="1" applyAlignment="1">
      <alignment horizontal="center" vertical="center" wrapText="1" shrinkToFit="1"/>
    </xf>
    <xf numFmtId="0" fontId="3" fillId="0" borderId="68" xfId="0" applyFont="1" applyBorder="1" applyAlignment="1">
      <alignment horizontal="center" vertical="center" wrapText="1" shrinkToFit="1"/>
    </xf>
    <xf numFmtId="0" fontId="3" fillId="0" borderId="48" xfId="0" applyFont="1" applyBorder="1" applyAlignment="1">
      <alignment horizontal="center" vertical="center" wrapText="1" shrinkToFit="1"/>
    </xf>
    <xf numFmtId="0" fontId="3" fillId="0" borderId="39" xfId="0" applyFont="1" applyBorder="1" applyAlignment="1">
      <alignment horizontal="center" vertical="center" wrapText="1" shrinkToFit="1"/>
    </xf>
    <xf numFmtId="0" fontId="3" fillId="0" borderId="17" xfId="0" applyFont="1" applyBorder="1" applyAlignment="1">
      <alignment horizontal="center" vertical="top" textRotation="255"/>
    </xf>
    <xf numFmtId="0" fontId="3" fillId="0" borderId="18" xfId="0" applyFont="1" applyBorder="1" applyAlignment="1">
      <alignment horizontal="center" vertical="top" textRotation="255"/>
    </xf>
    <xf numFmtId="0" fontId="6" fillId="0" borderId="39" xfId="0" applyFont="1" applyBorder="1" applyAlignment="1">
      <alignment horizontal="center" vertical="center" wrapText="1" shrinkToFit="1"/>
    </xf>
    <xf numFmtId="0" fontId="2" fillId="0" borderId="67" xfId="0" applyFont="1" applyBorder="1" applyAlignment="1">
      <alignment horizontal="center" vertical="center" wrapText="1" shrinkToFit="1"/>
    </xf>
    <xf numFmtId="0" fontId="2" fillId="0" borderId="48" xfId="0" applyFont="1" applyBorder="1" applyAlignment="1">
      <alignment horizontal="center" vertical="center" wrapText="1" shrinkToFit="1"/>
    </xf>
    <xf numFmtId="0" fontId="2" fillId="0" borderId="39" xfId="0" applyFont="1" applyBorder="1" applyAlignment="1">
      <alignment horizontal="center" vertical="center" wrapText="1" shrinkToFit="1"/>
    </xf>
    <xf numFmtId="0" fontId="3" fillId="0" borderId="67" xfId="0" applyFont="1" applyBorder="1" applyAlignment="1">
      <alignment horizontal="center" vertical="center" wrapText="1" shrinkToFit="1"/>
    </xf>
    <xf numFmtId="0" fontId="3" fillId="0" borderId="50" xfId="0" applyFont="1" applyBorder="1" applyAlignment="1">
      <alignment horizontal="center" vertical="center" wrapText="1" shrinkToFit="1"/>
    </xf>
    <xf numFmtId="0" fontId="5" fillId="0" borderId="39" xfId="0" applyFont="1" applyBorder="1" applyAlignment="1">
      <alignment horizontal="center" vertical="center" wrapText="1" shrinkToFit="1"/>
    </xf>
    <xf numFmtId="0" fontId="0" fillId="0" borderId="11" xfId="0" applyBorder="1" applyAlignment="1">
      <alignment horizontal="center" vertical="center" shrinkToFit="1"/>
    </xf>
    <xf numFmtId="0" fontId="0" fillId="0" borderId="13" xfId="0" applyBorder="1" applyAlignment="1">
      <alignment horizontal="center" vertical="center" shrinkToFit="1"/>
    </xf>
    <xf numFmtId="0" fontId="5" fillId="0" borderId="21"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3" fillId="0" borderId="68" xfId="0" applyFont="1" applyBorder="1" applyAlignment="1">
      <alignment horizontal="center" vertical="center"/>
    </xf>
    <xf numFmtId="0" fontId="3" fillId="0" borderId="50" xfId="0" applyFont="1" applyBorder="1" applyAlignment="1">
      <alignment horizontal="center" vertical="center"/>
    </xf>
    <xf numFmtId="0" fontId="5" fillId="0" borderId="17" xfId="0" applyFont="1" applyBorder="1" applyAlignment="1">
      <alignment horizontal="left" vertical="center" wrapText="1" shrinkToFit="1"/>
    </xf>
    <xf numFmtId="0" fontId="5" fillId="0" borderId="18" xfId="0" applyFont="1" applyBorder="1" applyAlignment="1">
      <alignment horizontal="left" vertical="center" wrapText="1" shrinkToFit="1"/>
    </xf>
    <xf numFmtId="0" fontId="5" fillId="0" borderId="19" xfId="0" applyFont="1" applyBorder="1" applyAlignment="1">
      <alignment horizontal="left" vertical="center" wrapText="1" shrinkToFit="1"/>
    </xf>
    <xf numFmtId="0" fontId="6" fillId="0" borderId="67" xfId="0" applyFont="1" applyBorder="1" applyAlignment="1">
      <alignment horizontal="center" vertical="center" wrapText="1" shrinkToFit="1"/>
    </xf>
    <xf numFmtId="0" fontId="10" fillId="0" borderId="0" xfId="0" applyFont="1" applyAlignment="1">
      <alignment horizontal="right" vertical="center"/>
    </xf>
    <xf numFmtId="0" fontId="10" fillId="0" borderId="16" xfId="0" applyFont="1" applyBorder="1" applyAlignment="1">
      <alignment horizontal="right" vertical="center"/>
    </xf>
    <xf numFmtId="0" fontId="10" fillId="0" borderId="21" xfId="0" applyFont="1" applyBorder="1" applyAlignment="1">
      <alignment vertical="center"/>
    </xf>
    <xf numFmtId="0" fontId="11" fillId="0" borderId="22" xfId="0" applyFont="1" applyBorder="1" applyAlignment="1">
      <alignment vertical="center"/>
    </xf>
    <xf numFmtId="0" fontId="11" fillId="0" borderId="23" xfId="0" applyFont="1" applyBorder="1" applyAlignment="1">
      <alignment vertical="center"/>
    </xf>
    <xf numFmtId="0" fontId="10" fillId="0" borderId="67"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68" xfId="0" applyFont="1" applyBorder="1" applyAlignment="1">
      <alignment horizontal="center" vertical="top" wrapText="1"/>
    </xf>
    <xf numFmtId="0" fontId="10" fillId="0" borderId="48" xfId="0" applyFont="1" applyBorder="1" applyAlignment="1">
      <alignment horizontal="center" vertical="top" wrapText="1"/>
    </xf>
    <xf numFmtId="0" fontId="5" fillId="0" borderId="67" xfId="0" applyFont="1" applyBorder="1" applyAlignment="1">
      <alignment horizontal="center" vertical="top" wrapText="1" shrinkToFit="1"/>
    </xf>
    <xf numFmtId="0" fontId="5" fillId="0" borderId="48" xfId="0" applyFont="1" applyBorder="1" applyAlignment="1">
      <alignment horizontal="center" vertical="top" wrapText="1" shrinkToFit="1"/>
    </xf>
    <xf numFmtId="0" fontId="5" fillId="0" borderId="39" xfId="0" applyFont="1" applyBorder="1" applyAlignment="1">
      <alignment horizontal="center" vertical="top" wrapText="1" shrinkToFit="1"/>
    </xf>
    <xf numFmtId="0" fontId="10" fillId="0" borderId="91"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89" xfId="0" applyFont="1" applyBorder="1" applyAlignment="1">
      <alignment horizontal="center" vertical="center" wrapText="1"/>
    </xf>
    <xf numFmtId="0" fontId="10" fillId="0" borderId="67" xfId="0" applyFont="1" applyBorder="1" applyAlignment="1">
      <alignment horizontal="center" vertical="center"/>
    </xf>
    <xf numFmtId="0" fontId="10" fillId="0" borderId="48" xfId="0" applyFont="1" applyBorder="1" applyAlignment="1">
      <alignment horizontal="center" vertical="center"/>
    </xf>
    <xf numFmtId="0" fontId="10" fillId="0" borderId="50" xfId="0" applyFont="1" applyBorder="1" applyAlignment="1">
      <alignment horizontal="center" vertical="center"/>
    </xf>
    <xf numFmtId="0" fontId="10" fillId="0" borderId="107" xfId="0" applyFont="1" applyBorder="1" applyAlignment="1">
      <alignment horizontal="center" vertical="center"/>
    </xf>
    <xf numFmtId="0" fontId="10" fillId="0" borderId="108" xfId="0" applyFont="1" applyBorder="1" applyAlignment="1">
      <alignment horizontal="center" vertical="center"/>
    </xf>
    <xf numFmtId="0" fontId="10" fillId="0" borderId="110" xfId="0" applyFont="1" applyBorder="1" applyAlignment="1">
      <alignment horizontal="center" vertical="center"/>
    </xf>
    <xf numFmtId="0" fontId="10" fillId="0" borderId="109" xfId="0" applyFont="1" applyBorder="1" applyAlignment="1">
      <alignment horizontal="center" vertical="center"/>
    </xf>
    <xf numFmtId="0" fontId="10" fillId="0" borderId="89" xfId="0" applyFont="1" applyBorder="1" applyAlignment="1">
      <alignment horizontal="center" vertical="center"/>
    </xf>
    <xf numFmtId="0" fontId="10" fillId="0" borderId="111" xfId="0" applyFont="1" applyBorder="1" applyAlignment="1">
      <alignment horizontal="center" vertical="center"/>
    </xf>
    <xf numFmtId="0" fontId="10" fillId="0" borderId="64" xfId="0" applyFont="1" applyBorder="1" applyAlignment="1">
      <alignment horizontal="center" vertical="center"/>
    </xf>
    <xf numFmtId="0" fontId="10" fillId="0" borderId="101" xfId="0" applyFont="1" applyBorder="1" applyAlignment="1">
      <alignment horizontal="center" vertical="center"/>
    </xf>
    <xf numFmtId="0" fontId="11" fillId="0" borderId="103" xfId="0" applyFont="1" applyBorder="1" applyAlignment="1">
      <alignment horizontal="center" vertical="center"/>
    </xf>
    <xf numFmtId="0" fontId="5" fillId="0" borderId="68" xfId="0" applyFont="1" applyBorder="1" applyAlignment="1">
      <alignment horizontal="center" vertical="top" wrapText="1" shrinkToFit="1"/>
    </xf>
    <xf numFmtId="0" fontId="5" fillId="0" borderId="50" xfId="0" applyFont="1" applyBorder="1" applyAlignment="1">
      <alignment horizontal="center" vertical="top" wrapText="1"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2" xfId="62"/>
    <cellStyle name="Followed Hyperlink" xfId="63"/>
    <cellStyle name="良い" xfId="64"/>
  </cellStyles>
  <dxfs count="37">
    <dxf>
      <fill>
        <patternFill>
          <bgColor indexed="22"/>
        </patternFill>
      </fill>
    </dxf>
    <dxf>
      <fill>
        <patternFill>
          <bgColor indexed="22"/>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d-006\kkkse\&#9675;&#24615;&#33021;&#12539;&#12501;&#12521;&#12483;&#12488;%20&#20182;&#31995;\&#9733;&#24615;&#33021;\&#24615;&#33021;&#35413;&#20385;%20&#65288;&#23529;&#26619;&#12484;&#12540;&#12523;&#65289;\&#24314;&#35373;&#35413;&#20385;\&#26045;&#24037;&#29366;&#27841;&#22577;&#21578;&#26360;KKK\&#19981;&#35201;\&#21508;&#27083;&#36896;&#21407;&#26412;\&#21508;&#27083;&#36896;&#21407;&#26412;\&#26045;&#24037;&#29366;&#27841;&#22577;&#21578;&#26360;&#65288;&#36600;&#32068;&#24037;&#27861;&#65289;%20NewVe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ser\Desktop\58989cf24ccbbb78d2118a5a68ca0710-2%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等級及び申請者"/>
      <sheetName val="表紙戸建 "/>
      <sheetName val="木造"/>
      <sheetName val="木造 五面"/>
      <sheetName val="木造 八面"/>
      <sheetName val="リスト"/>
    </sheetNames>
    <sheetDataSet>
      <sheetData sheetId="5">
        <row r="1">
          <cell r="A1" t="str">
            <v>基礎配筋工事の完了時</v>
          </cell>
        </row>
        <row r="2">
          <cell r="A2" t="str">
            <v>躯体工事の完了時</v>
          </cell>
        </row>
        <row r="3">
          <cell r="A3" t="str">
            <v>下地張り直前工事の完了時</v>
          </cell>
        </row>
        <row r="4">
          <cell r="A4" t="str">
            <v>竣工時</v>
          </cell>
        </row>
        <row r="5">
          <cell r="A5" t="str">
            <v>居室内装仕上工事の完了後</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等級及び申請者"/>
      <sheetName val="表紙　1回目（基礎）"/>
      <sheetName val="在来　1回目（基礎）"/>
      <sheetName val="表紙　2回目（躯体）"/>
      <sheetName val="在来　2回目（躯体）"/>
      <sheetName val="表紙　3回目（断熱）"/>
      <sheetName val="在来　3回目（断熱）"/>
      <sheetName val="表紙　4回目（竣工）"/>
      <sheetName val="在来　4回目（竣工）"/>
      <sheetName val="在来　４回目（竣工）一次エネ"/>
      <sheetName val="4回目（竣工）　防犯"/>
      <sheetName val="6-3"/>
      <sheetName val="リスト"/>
    </sheetNames>
    <sheetDataSet>
      <sheetData sheetId="0">
        <row r="2">
          <cell r="F2" t="str">
            <v>3階建</v>
          </cell>
        </row>
        <row r="13">
          <cell r="E13" t="str">
            <v>否選択</v>
          </cell>
        </row>
        <row r="14">
          <cell r="F14" t="str">
            <v>-</v>
          </cell>
        </row>
        <row r="15">
          <cell r="E15" t="str">
            <v>否選択</v>
          </cell>
        </row>
        <row r="16">
          <cell r="F16" t="str">
            <v>-</v>
          </cell>
        </row>
        <row r="17">
          <cell r="E17" t="str">
            <v>否選択</v>
          </cell>
        </row>
        <row r="18">
          <cell r="F18" t="str">
            <v>-</v>
          </cell>
        </row>
        <row r="19">
          <cell r="E19" t="str">
            <v>否選択</v>
          </cell>
        </row>
        <row r="20">
          <cell r="F20" t="str">
            <v>-</v>
          </cell>
        </row>
        <row r="21">
          <cell r="F21" t="str">
            <v>等級1</v>
          </cell>
        </row>
        <row r="23">
          <cell r="F23" t="str">
            <v>等級1</v>
          </cell>
        </row>
        <row r="24">
          <cell r="F24" t="str">
            <v>地域区分6</v>
          </cell>
        </row>
        <row r="25">
          <cell r="E25" t="str">
            <v>否選択</v>
          </cell>
        </row>
        <row r="26">
          <cell r="F26" t="str">
            <v>-</v>
          </cell>
        </row>
        <row r="28">
          <cell r="E28" t="str">
            <v>否選択</v>
          </cell>
        </row>
        <row r="31">
          <cell r="E31" t="str">
            <v>否選択</v>
          </cell>
        </row>
        <row r="32">
          <cell r="F32" t="str">
            <v>-</v>
          </cell>
        </row>
        <row r="33">
          <cell r="F33" t="str">
            <v>-</v>
          </cell>
        </row>
        <row r="34">
          <cell r="F34" t="str">
            <v>-</v>
          </cell>
        </row>
        <row r="35">
          <cell r="F35" t="str">
            <v>-</v>
          </cell>
        </row>
        <row r="36">
          <cell r="E36" t="str">
            <v>否選択</v>
          </cell>
        </row>
        <row r="37">
          <cell r="F37" t="str">
            <v>-</v>
          </cell>
        </row>
      </sheetData>
      <sheetData sheetId="12">
        <row r="2">
          <cell r="B2">
            <v>1</v>
          </cell>
          <cell r="C2">
            <v>1</v>
          </cell>
        </row>
        <row r="3">
          <cell r="B3">
            <v>2</v>
          </cell>
          <cell r="C3">
            <v>2</v>
          </cell>
        </row>
        <row r="4">
          <cell r="B4">
            <v>3</v>
          </cell>
          <cell r="C4">
            <v>3</v>
          </cell>
        </row>
        <row r="5">
          <cell r="B5">
            <v>4</v>
          </cell>
          <cell r="C5">
            <v>4</v>
          </cell>
        </row>
        <row r="6">
          <cell r="C6">
            <v>5</v>
          </cell>
        </row>
        <row r="7">
          <cell r="C7">
            <v>6</v>
          </cell>
        </row>
        <row r="8">
          <cell r="C8">
            <v>7</v>
          </cell>
        </row>
        <row r="9">
          <cell r="C9">
            <v>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I44"/>
  <sheetViews>
    <sheetView tabSelected="1" view="pageBreakPreview" zoomScaleSheetLayoutView="100" zoomScalePageLayoutView="0" workbookViewId="0" topLeftCell="A1">
      <selection activeCell="C16" sqref="C16:I16"/>
    </sheetView>
  </sheetViews>
  <sheetFormatPr defaultColWidth="8.796875" defaultRowHeight="14.25"/>
  <cols>
    <col min="9" max="9" width="10.3984375" style="0" customWidth="1"/>
    <col min="10" max="10" width="4.19921875" style="0" customWidth="1"/>
  </cols>
  <sheetData>
    <row r="3" spans="1:9" ht="21" customHeight="1">
      <c r="A3" s="308" t="s">
        <v>6</v>
      </c>
      <c r="B3" s="308"/>
      <c r="C3" s="308"/>
      <c r="D3" s="308"/>
      <c r="E3" s="308"/>
      <c r="F3" s="308"/>
      <c r="G3" s="308"/>
      <c r="H3" s="308"/>
      <c r="I3" s="308"/>
    </row>
    <row r="4" spans="1:9" ht="31.5" customHeight="1">
      <c r="A4" s="308" t="s">
        <v>7</v>
      </c>
      <c r="B4" s="308"/>
      <c r="C4" s="308"/>
      <c r="D4" s="308"/>
      <c r="E4" s="308"/>
      <c r="F4" s="308"/>
      <c r="G4" s="308"/>
      <c r="H4" s="308"/>
      <c r="I4" s="308"/>
    </row>
    <row r="5" ht="17.25" customHeight="1"/>
    <row r="8" ht="13.5">
      <c r="A8" t="s">
        <v>8</v>
      </c>
    </row>
    <row r="12" spans="1:9" ht="18" customHeight="1">
      <c r="A12" s="309" t="s">
        <v>319</v>
      </c>
      <c r="B12" s="310"/>
      <c r="C12" s="310"/>
      <c r="D12" s="310"/>
      <c r="E12" s="310"/>
      <c r="F12" s="310"/>
      <c r="G12" s="310"/>
      <c r="H12" s="310"/>
      <c r="I12" s="310"/>
    </row>
    <row r="13" spans="1:9" ht="18" customHeight="1">
      <c r="A13" s="316" t="s">
        <v>9</v>
      </c>
      <c r="B13" s="316"/>
      <c r="C13" s="316"/>
      <c r="D13" s="316"/>
      <c r="E13" s="316"/>
      <c r="F13" s="316"/>
      <c r="G13" s="316"/>
      <c r="H13" s="316"/>
      <c r="I13" s="316"/>
    </row>
    <row r="15" ht="18" customHeight="1"/>
    <row r="16" spans="1:9" ht="21" customHeight="1">
      <c r="A16" s="317" t="s">
        <v>10</v>
      </c>
      <c r="B16" s="318"/>
      <c r="C16" s="319"/>
      <c r="D16" s="319"/>
      <c r="E16" s="319"/>
      <c r="F16" s="319"/>
      <c r="G16" s="319"/>
      <c r="H16" s="319"/>
      <c r="I16" s="320"/>
    </row>
    <row r="17" spans="1:9" ht="21" customHeight="1">
      <c r="A17" s="317" t="s">
        <v>11</v>
      </c>
      <c r="B17" s="318"/>
      <c r="C17" s="319"/>
      <c r="D17" s="319"/>
      <c r="E17" s="319"/>
      <c r="F17" s="319"/>
      <c r="G17" s="319"/>
      <c r="H17" s="319"/>
      <c r="I17" s="320"/>
    </row>
    <row r="18" spans="1:9" ht="21" customHeight="1">
      <c r="A18" s="321" t="s">
        <v>320</v>
      </c>
      <c r="B18" s="322"/>
      <c r="C18" s="316" t="s">
        <v>13</v>
      </c>
      <c r="D18" s="316"/>
      <c r="E18" s="323"/>
      <c r="F18" s="323"/>
      <c r="G18" s="323"/>
      <c r="H18" s="323"/>
      <c r="I18" s="324"/>
    </row>
    <row r="19" spans="1:9" ht="21" customHeight="1">
      <c r="A19" s="325" t="s">
        <v>321</v>
      </c>
      <c r="B19" s="326"/>
      <c r="C19" s="316" t="s">
        <v>14</v>
      </c>
      <c r="D19" s="316"/>
      <c r="E19" s="323"/>
      <c r="F19" s="323"/>
      <c r="G19" s="323"/>
      <c r="H19" s="323"/>
      <c r="I19" s="324"/>
    </row>
    <row r="20" spans="1:9" ht="21" customHeight="1">
      <c r="A20" s="4"/>
      <c r="B20" s="6"/>
      <c r="C20" s="321" t="s">
        <v>15</v>
      </c>
      <c r="D20" s="316"/>
      <c r="E20" s="323"/>
      <c r="F20" s="323"/>
      <c r="G20" s="323"/>
      <c r="H20" s="323"/>
      <c r="I20" s="324"/>
    </row>
    <row r="21" spans="1:9" ht="21" customHeight="1">
      <c r="A21" s="5"/>
      <c r="B21" s="7"/>
      <c r="C21" s="313" t="s">
        <v>16</v>
      </c>
      <c r="D21" s="313"/>
      <c r="E21" s="311"/>
      <c r="F21" s="311"/>
      <c r="G21" s="311"/>
      <c r="H21" s="311"/>
      <c r="I21" s="312"/>
    </row>
    <row r="22" spans="1:9" ht="21" customHeight="1">
      <c r="A22" s="321" t="s">
        <v>12</v>
      </c>
      <c r="B22" s="322"/>
      <c r="C22" s="316" t="s">
        <v>13</v>
      </c>
      <c r="D22" s="316"/>
      <c r="E22" s="323"/>
      <c r="F22" s="323"/>
      <c r="G22" s="323"/>
      <c r="H22" s="323"/>
      <c r="I22" s="324"/>
    </row>
    <row r="23" spans="1:9" ht="21" customHeight="1">
      <c r="A23" s="4"/>
      <c r="B23" s="6"/>
      <c r="C23" s="316" t="s">
        <v>14</v>
      </c>
      <c r="D23" s="316"/>
      <c r="E23" s="323"/>
      <c r="F23" s="323"/>
      <c r="G23" s="323"/>
      <c r="H23" s="323"/>
      <c r="I23" s="324"/>
    </row>
    <row r="24" spans="1:9" ht="21" customHeight="1">
      <c r="A24" s="4"/>
      <c r="B24" s="6"/>
      <c r="C24" s="321" t="s">
        <v>15</v>
      </c>
      <c r="D24" s="316"/>
      <c r="E24" s="323"/>
      <c r="F24" s="323"/>
      <c r="G24" s="323"/>
      <c r="H24" s="323"/>
      <c r="I24" s="324"/>
    </row>
    <row r="25" spans="1:9" ht="21" customHeight="1">
      <c r="A25" s="5"/>
      <c r="B25" s="7"/>
      <c r="C25" s="313" t="s">
        <v>16</v>
      </c>
      <c r="D25" s="313"/>
      <c r="E25" s="311"/>
      <c r="F25" s="311"/>
      <c r="G25" s="311"/>
      <c r="H25" s="311"/>
      <c r="I25" s="312"/>
    </row>
    <row r="29" spans="1:9" ht="21" customHeight="1">
      <c r="A29" s="8"/>
      <c r="B29" s="314" t="s">
        <v>17</v>
      </c>
      <c r="C29" s="315"/>
      <c r="D29" s="314" t="s">
        <v>18</v>
      </c>
      <c r="E29" s="315"/>
      <c r="F29" s="314" t="s">
        <v>19</v>
      </c>
      <c r="G29" s="315"/>
      <c r="H29" s="327" t="s">
        <v>20</v>
      </c>
      <c r="I29" s="315"/>
    </row>
    <row r="30" spans="1:9" ht="21" customHeight="1">
      <c r="A30" s="8" t="s">
        <v>445</v>
      </c>
      <c r="B30" s="328" t="s">
        <v>21</v>
      </c>
      <c r="C30" s="329"/>
      <c r="D30" s="314"/>
      <c r="E30" s="315"/>
      <c r="F30" s="314"/>
      <c r="G30" s="315"/>
      <c r="H30" s="314"/>
      <c r="I30" s="315"/>
    </row>
    <row r="31" ht="16.5" customHeight="1"/>
    <row r="32" ht="13.5" customHeight="1">
      <c r="A32" s="3" t="s">
        <v>25</v>
      </c>
    </row>
    <row r="33" spans="1:9" s="224" customFormat="1" ht="18.75" customHeight="1">
      <c r="A33" s="305" t="s">
        <v>322</v>
      </c>
      <c r="B33" s="305"/>
      <c r="C33" s="305"/>
      <c r="D33" s="305"/>
      <c r="E33" s="305"/>
      <c r="F33" s="305"/>
      <c r="G33" s="305"/>
      <c r="H33" s="305"/>
      <c r="I33" s="305"/>
    </row>
    <row r="34" spans="1:9" s="224" customFormat="1" ht="27" customHeight="1">
      <c r="A34" s="306" t="s">
        <v>323</v>
      </c>
      <c r="B34" s="307"/>
      <c r="C34" s="307"/>
      <c r="D34" s="307"/>
      <c r="E34" s="307"/>
      <c r="F34" s="307"/>
      <c r="G34" s="307"/>
      <c r="H34" s="307"/>
      <c r="I34" s="307"/>
    </row>
    <row r="35" spans="1:9" s="224" customFormat="1" ht="30.75" customHeight="1">
      <c r="A35" s="306" t="s">
        <v>324</v>
      </c>
      <c r="B35" s="307"/>
      <c r="C35" s="307"/>
      <c r="D35" s="307"/>
      <c r="E35" s="307"/>
      <c r="F35" s="307"/>
      <c r="G35" s="307"/>
      <c r="H35" s="307"/>
      <c r="I35" s="307"/>
    </row>
    <row r="36" spans="1:9" s="224" customFormat="1" ht="30.75" customHeight="1">
      <c r="A36" s="306" t="s">
        <v>325</v>
      </c>
      <c r="B36" s="307"/>
      <c r="C36" s="307"/>
      <c r="D36" s="307"/>
      <c r="E36" s="307"/>
      <c r="F36" s="307"/>
      <c r="G36" s="307"/>
      <c r="H36" s="307"/>
      <c r="I36" s="307"/>
    </row>
    <row r="37" spans="1:9" s="224" customFormat="1" ht="30.75" customHeight="1">
      <c r="A37" s="306" t="s">
        <v>326</v>
      </c>
      <c r="B37" s="307"/>
      <c r="C37" s="307"/>
      <c r="D37" s="307"/>
      <c r="E37" s="307"/>
      <c r="F37" s="307"/>
      <c r="G37" s="307"/>
      <c r="H37" s="307"/>
      <c r="I37" s="307"/>
    </row>
    <row r="38" spans="1:9" s="224" customFormat="1" ht="13.5">
      <c r="A38" s="223" t="s">
        <v>327</v>
      </c>
      <c r="B38" s="223"/>
      <c r="C38" s="223"/>
      <c r="D38" s="223"/>
      <c r="E38" s="223"/>
      <c r="F38" s="223"/>
      <c r="G38" s="223"/>
      <c r="H38" s="223"/>
      <c r="I38" s="223"/>
    </row>
    <row r="39" s="224" customFormat="1" ht="13.5">
      <c r="A39" s="223" t="s">
        <v>328</v>
      </c>
    </row>
    <row r="40" s="224" customFormat="1" ht="13.5">
      <c r="A40" s="223" t="s">
        <v>329</v>
      </c>
    </row>
    <row r="41" spans="1:9" s="224" customFormat="1" ht="13.5">
      <c r="A41" s="223" t="s">
        <v>330</v>
      </c>
      <c r="B41" s="223"/>
      <c r="C41" s="223"/>
      <c r="D41" s="223"/>
      <c r="E41" s="223"/>
      <c r="F41" s="223"/>
      <c r="G41" s="223"/>
      <c r="H41" s="223"/>
      <c r="I41" s="223"/>
    </row>
    <row r="42" ht="16.5" customHeight="1">
      <c r="A42" s="3"/>
    </row>
    <row r="43" ht="13.5">
      <c r="A43" s="3"/>
    </row>
    <row r="44" ht="13.5">
      <c r="A44" s="3"/>
    </row>
  </sheetData>
  <sheetProtection/>
  <mergeCells count="40">
    <mergeCell ref="A35:I35"/>
    <mergeCell ref="A36:I36"/>
    <mergeCell ref="A37:I37"/>
    <mergeCell ref="D29:E29"/>
    <mergeCell ref="F29:G29"/>
    <mergeCell ref="H29:I29"/>
    <mergeCell ref="B30:C30"/>
    <mergeCell ref="D30:E30"/>
    <mergeCell ref="F30:G30"/>
    <mergeCell ref="H30:I30"/>
    <mergeCell ref="A22:B22"/>
    <mergeCell ref="C22:D22"/>
    <mergeCell ref="E22:I22"/>
    <mergeCell ref="C23:D23"/>
    <mergeCell ref="E23:I23"/>
    <mergeCell ref="C24:D24"/>
    <mergeCell ref="E24:I24"/>
    <mergeCell ref="A19:B19"/>
    <mergeCell ref="C19:D19"/>
    <mergeCell ref="E19:I19"/>
    <mergeCell ref="C20:D20"/>
    <mergeCell ref="E20:I20"/>
    <mergeCell ref="C21:D21"/>
    <mergeCell ref="E21:I21"/>
    <mergeCell ref="C16:I16"/>
    <mergeCell ref="A17:B17"/>
    <mergeCell ref="C17:I17"/>
    <mergeCell ref="A18:B18"/>
    <mergeCell ref="C18:D18"/>
    <mergeCell ref="E18:I18"/>
    <mergeCell ref="A33:I33"/>
    <mergeCell ref="A34:I34"/>
    <mergeCell ref="A3:I3"/>
    <mergeCell ref="A4:I4"/>
    <mergeCell ref="A12:I12"/>
    <mergeCell ref="E25:I25"/>
    <mergeCell ref="C25:D25"/>
    <mergeCell ref="B29:C29"/>
    <mergeCell ref="A13:I13"/>
    <mergeCell ref="A16:B16"/>
  </mergeCells>
  <printOptions/>
  <pageMargins left="0.984251968503937" right="0.1968503937007874"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D9"/>
  <sheetViews>
    <sheetView zoomScalePageLayoutView="0" workbookViewId="0" topLeftCell="A1">
      <selection activeCell="J14" sqref="J14"/>
    </sheetView>
  </sheetViews>
  <sheetFormatPr defaultColWidth="8.796875" defaultRowHeight="14.25"/>
  <sheetData>
    <row r="1" spans="1:3" ht="13.5">
      <c r="A1" t="s">
        <v>4</v>
      </c>
      <c r="B1" t="s">
        <v>2</v>
      </c>
      <c r="C1" t="s">
        <v>5</v>
      </c>
    </row>
    <row r="2" spans="1:4" ht="13.5">
      <c r="A2" s="2">
        <v>1</v>
      </c>
      <c r="B2">
        <v>1</v>
      </c>
      <c r="C2" s="2">
        <v>1</v>
      </c>
      <c r="D2" s="1"/>
    </row>
    <row r="3" spans="1:4" ht="13.5">
      <c r="A3" s="2">
        <v>2</v>
      </c>
      <c r="B3">
        <v>2</v>
      </c>
      <c r="C3" s="2">
        <v>2</v>
      </c>
      <c r="D3" s="1"/>
    </row>
    <row r="4" spans="1:4" ht="13.5">
      <c r="A4" s="2">
        <v>3</v>
      </c>
      <c r="B4">
        <v>3</v>
      </c>
      <c r="C4" s="2">
        <v>3</v>
      </c>
      <c r="D4" s="1"/>
    </row>
    <row r="5" spans="1:4" ht="13.5">
      <c r="A5" s="2">
        <v>4</v>
      </c>
      <c r="B5">
        <v>4</v>
      </c>
      <c r="C5" s="2">
        <v>4</v>
      </c>
      <c r="D5" s="1"/>
    </row>
    <row r="6" spans="1:4" ht="13.5">
      <c r="A6" s="2">
        <v>5</v>
      </c>
      <c r="C6" s="2">
        <v>5</v>
      </c>
      <c r="D6" s="1"/>
    </row>
    <row r="7" spans="1:4" ht="13.5">
      <c r="A7" s="2" t="s">
        <v>1</v>
      </c>
      <c r="C7" s="2">
        <v>6</v>
      </c>
      <c r="D7" s="1"/>
    </row>
    <row r="8" spans="1:3" ht="13.5">
      <c r="A8" s="2" t="s">
        <v>0</v>
      </c>
      <c r="C8" s="2">
        <v>7</v>
      </c>
    </row>
    <row r="9" spans="1:3" ht="13.5">
      <c r="A9" s="2" t="s">
        <v>3</v>
      </c>
      <c r="C9" s="2">
        <v>8</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K56"/>
  <sheetViews>
    <sheetView view="pageBreakPreview" zoomScaleSheetLayoutView="100" workbookViewId="0" topLeftCell="A1">
      <selection activeCell="D7" sqref="D7"/>
    </sheetView>
  </sheetViews>
  <sheetFormatPr defaultColWidth="3.296875" defaultRowHeight="12.75" customHeight="1"/>
  <cols>
    <col min="1" max="1" width="3.19921875" style="3" customWidth="1"/>
    <col min="2" max="2" width="10.59765625" style="3" customWidth="1"/>
    <col min="3" max="3" width="5" style="3" customWidth="1"/>
    <col min="4" max="4" width="20" style="3" customWidth="1"/>
    <col min="5" max="5" width="23.69921875" style="3" customWidth="1"/>
    <col min="6" max="8" width="3.19921875" style="9" customWidth="1"/>
    <col min="9" max="9" width="13.69921875" style="9" customWidth="1"/>
    <col min="10" max="10" width="3.19921875" style="9" customWidth="1"/>
    <col min="11" max="16384" width="3.19921875" style="3" customWidth="1"/>
  </cols>
  <sheetData>
    <row r="1" spans="10:11" ht="12.75" customHeight="1">
      <c r="J1" s="91" t="s">
        <v>26</v>
      </c>
      <c r="K1" s="10"/>
    </row>
    <row r="2" spans="10:11" ht="12.75" customHeight="1" thickBot="1">
      <c r="J2" s="129" t="s">
        <v>220</v>
      </c>
      <c r="K2" s="10"/>
    </row>
    <row r="3" spans="1:10" ht="11.25" customHeight="1">
      <c r="A3" s="13"/>
      <c r="B3" s="350" t="s">
        <v>27</v>
      </c>
      <c r="C3" s="353" t="s">
        <v>103</v>
      </c>
      <c r="D3" s="354"/>
      <c r="E3" s="353" t="s">
        <v>104</v>
      </c>
      <c r="F3" s="354"/>
      <c r="G3" s="354"/>
      <c r="H3" s="354"/>
      <c r="I3" s="354"/>
      <c r="J3" s="357"/>
    </row>
    <row r="4" spans="1:10" ht="11.25" customHeight="1">
      <c r="A4" s="14"/>
      <c r="B4" s="351"/>
      <c r="C4" s="33" t="s">
        <v>28</v>
      </c>
      <c r="D4" s="355" t="s">
        <v>29</v>
      </c>
      <c r="E4" s="343" t="s">
        <v>30</v>
      </c>
      <c r="F4" s="345" t="s">
        <v>31</v>
      </c>
      <c r="G4" s="346"/>
      <c r="H4" s="347"/>
      <c r="I4" s="348" t="s">
        <v>183</v>
      </c>
      <c r="J4" s="349"/>
    </row>
    <row r="5" spans="1:10" ht="11.25" customHeight="1" thickBot="1">
      <c r="A5" s="15"/>
      <c r="B5" s="352"/>
      <c r="C5" s="20" t="s">
        <v>32</v>
      </c>
      <c r="D5" s="356"/>
      <c r="E5" s="344"/>
      <c r="F5" s="26" t="s">
        <v>33</v>
      </c>
      <c r="G5" s="26" t="s">
        <v>34</v>
      </c>
      <c r="H5" s="26" t="s">
        <v>35</v>
      </c>
      <c r="I5" s="358"/>
      <c r="J5" s="359"/>
    </row>
    <row r="6" spans="1:10" ht="12.75" customHeight="1">
      <c r="A6" s="341" t="s">
        <v>92</v>
      </c>
      <c r="B6" s="57" t="s">
        <v>40</v>
      </c>
      <c r="C6" s="60" t="s">
        <v>168</v>
      </c>
      <c r="D6" s="36" t="s">
        <v>38</v>
      </c>
      <c r="E6" s="35" t="s">
        <v>98</v>
      </c>
      <c r="F6" s="67" t="s">
        <v>94</v>
      </c>
      <c r="G6" s="37"/>
      <c r="H6" s="38" t="s">
        <v>38</v>
      </c>
      <c r="I6" s="37" t="s">
        <v>176</v>
      </c>
      <c r="J6" s="336" t="s">
        <v>184</v>
      </c>
    </row>
    <row r="7" spans="1:10" ht="12.75" customHeight="1">
      <c r="A7" s="342"/>
      <c r="B7" s="10"/>
      <c r="C7" s="18"/>
      <c r="D7" s="21"/>
      <c r="E7" s="18"/>
      <c r="F7" s="29"/>
      <c r="G7" s="29"/>
      <c r="H7" s="32"/>
      <c r="I7" s="29"/>
      <c r="J7" s="337"/>
    </row>
    <row r="8" spans="1:10" ht="12.75" customHeight="1">
      <c r="A8" s="342"/>
      <c r="B8" s="59"/>
      <c r="C8" s="45"/>
      <c r="D8" s="41"/>
      <c r="E8" s="40"/>
      <c r="F8" s="42"/>
      <c r="G8" s="42"/>
      <c r="H8" s="43"/>
      <c r="I8" s="42"/>
      <c r="J8" s="337"/>
    </row>
    <row r="9" spans="1:10" ht="12.75" customHeight="1">
      <c r="A9" s="342"/>
      <c r="C9" s="18"/>
      <c r="D9" s="21" t="s">
        <v>38</v>
      </c>
      <c r="E9" s="90" t="s">
        <v>170</v>
      </c>
      <c r="F9" s="67" t="s">
        <v>94</v>
      </c>
      <c r="G9" s="67" t="s">
        <v>94</v>
      </c>
      <c r="H9" s="32" t="s">
        <v>38</v>
      </c>
      <c r="I9" s="37" t="s">
        <v>176</v>
      </c>
      <c r="J9" s="337"/>
    </row>
    <row r="10" spans="1:10" ht="12.75" customHeight="1">
      <c r="A10" s="342"/>
      <c r="B10" s="10"/>
      <c r="C10" s="18"/>
      <c r="D10" s="25"/>
      <c r="E10" s="97" t="s">
        <v>169</v>
      </c>
      <c r="F10" s="28"/>
      <c r="G10" s="28"/>
      <c r="H10" s="31"/>
      <c r="I10" s="28"/>
      <c r="J10" s="337"/>
    </row>
    <row r="11" spans="1:10" ht="12.75" customHeight="1">
      <c r="A11" s="342"/>
      <c r="B11" s="10"/>
      <c r="C11" s="45"/>
      <c r="D11" s="41"/>
      <c r="E11" s="40"/>
      <c r="F11" s="42"/>
      <c r="G11" s="42"/>
      <c r="H11" s="43"/>
      <c r="I11" s="42"/>
      <c r="J11" s="337"/>
    </row>
    <row r="12" spans="1:10" ht="12.75" customHeight="1">
      <c r="A12" s="342"/>
      <c r="B12" s="10"/>
      <c r="C12" s="60"/>
      <c r="D12" s="36" t="s">
        <v>38</v>
      </c>
      <c r="E12" s="35" t="s">
        <v>99</v>
      </c>
      <c r="F12" s="67" t="s">
        <v>94</v>
      </c>
      <c r="G12" s="67" t="s">
        <v>94</v>
      </c>
      <c r="H12" s="38" t="s">
        <v>38</v>
      </c>
      <c r="I12" s="37" t="s">
        <v>176</v>
      </c>
      <c r="J12" s="337"/>
    </row>
    <row r="13" spans="1:10" ht="12.75" customHeight="1">
      <c r="A13" s="342"/>
      <c r="B13" s="10"/>
      <c r="C13" s="18"/>
      <c r="D13" s="21"/>
      <c r="E13" s="18"/>
      <c r="F13" s="29"/>
      <c r="G13" s="29"/>
      <c r="H13" s="32"/>
      <c r="I13" s="29"/>
      <c r="J13" s="337"/>
    </row>
    <row r="14" spans="1:10" ht="12.75" customHeight="1">
      <c r="A14" s="342"/>
      <c r="B14" s="39"/>
      <c r="C14" s="45"/>
      <c r="D14" s="41"/>
      <c r="E14" s="40"/>
      <c r="F14" s="42"/>
      <c r="G14" s="42"/>
      <c r="H14" s="43"/>
      <c r="I14" s="42"/>
      <c r="J14" s="338"/>
    </row>
    <row r="15" spans="1:10" ht="12.75" customHeight="1">
      <c r="A15" s="342"/>
      <c r="B15" s="93" t="s">
        <v>135</v>
      </c>
      <c r="C15" s="10" t="s">
        <v>37</v>
      </c>
      <c r="D15" s="122" t="s">
        <v>38</v>
      </c>
      <c r="E15" s="78" t="s">
        <v>117</v>
      </c>
      <c r="F15" s="37" t="s">
        <v>94</v>
      </c>
      <c r="G15" s="37" t="s">
        <v>94</v>
      </c>
      <c r="H15" s="37"/>
      <c r="I15" s="37" t="s">
        <v>176</v>
      </c>
      <c r="J15" s="339" t="s">
        <v>189</v>
      </c>
    </row>
    <row r="16" spans="1:10" ht="12.75" customHeight="1">
      <c r="A16" s="342"/>
      <c r="B16" s="111" t="s">
        <v>57</v>
      </c>
      <c r="C16" s="10"/>
      <c r="D16" s="118"/>
      <c r="E16" s="52"/>
      <c r="F16" s="28"/>
      <c r="G16" s="54"/>
      <c r="H16" s="28"/>
      <c r="I16" s="28"/>
      <c r="J16" s="340"/>
    </row>
    <row r="17" spans="1:10" ht="12.75" customHeight="1">
      <c r="A17" s="342"/>
      <c r="B17" s="59"/>
      <c r="C17" s="10"/>
      <c r="D17" s="123"/>
      <c r="E17" s="71"/>
      <c r="F17" s="42"/>
      <c r="G17" s="69"/>
      <c r="H17" s="42"/>
      <c r="I17" s="42"/>
      <c r="J17" s="340"/>
    </row>
    <row r="18" spans="1:10" ht="12.75" customHeight="1">
      <c r="A18" s="342"/>
      <c r="B18" s="59"/>
      <c r="C18" s="10"/>
      <c r="D18" s="122" t="s">
        <v>38</v>
      </c>
      <c r="E18" s="70" t="s">
        <v>118</v>
      </c>
      <c r="F18" s="67" t="s">
        <v>94</v>
      </c>
      <c r="G18" s="67" t="s">
        <v>94</v>
      </c>
      <c r="H18" s="67"/>
      <c r="I18" s="37" t="s">
        <v>176</v>
      </c>
      <c r="J18" s="340"/>
    </row>
    <row r="19" spans="1:10" ht="12.75" customHeight="1">
      <c r="A19" s="342"/>
      <c r="B19" s="59"/>
      <c r="C19" s="10"/>
      <c r="D19" s="118"/>
      <c r="E19" s="52"/>
      <c r="F19" s="28"/>
      <c r="G19" s="54"/>
      <c r="H19" s="28"/>
      <c r="I19" s="29"/>
      <c r="J19" s="340"/>
    </row>
    <row r="20" spans="1:10" ht="12.75" customHeight="1">
      <c r="A20" s="342"/>
      <c r="B20" s="59"/>
      <c r="C20" s="10"/>
      <c r="D20" s="123"/>
      <c r="E20" s="71"/>
      <c r="F20" s="42"/>
      <c r="G20" s="69"/>
      <c r="H20" s="42"/>
      <c r="I20" s="42"/>
      <c r="J20" s="340"/>
    </row>
    <row r="21" spans="1:10" ht="12.75" customHeight="1">
      <c r="A21" s="342"/>
      <c r="B21" s="59"/>
      <c r="C21" s="10"/>
      <c r="D21" s="122" t="s">
        <v>38</v>
      </c>
      <c r="E21" s="70" t="s">
        <v>120</v>
      </c>
      <c r="F21" s="67" t="s">
        <v>94</v>
      </c>
      <c r="G21" s="67" t="s">
        <v>94</v>
      </c>
      <c r="H21" s="67" t="s">
        <v>38</v>
      </c>
      <c r="I21" s="37" t="s">
        <v>176</v>
      </c>
      <c r="J21" s="340"/>
    </row>
    <row r="22" spans="1:10" ht="12.75" customHeight="1">
      <c r="A22" s="14"/>
      <c r="B22" s="59"/>
      <c r="C22" s="10"/>
      <c r="D22" s="118"/>
      <c r="E22" s="52"/>
      <c r="F22" s="28"/>
      <c r="G22" s="54"/>
      <c r="H22" s="28"/>
      <c r="I22" s="28"/>
      <c r="J22" s="340"/>
    </row>
    <row r="23" spans="1:10" ht="12.75" customHeight="1">
      <c r="A23" s="14"/>
      <c r="B23" s="59"/>
      <c r="C23" s="10"/>
      <c r="D23" s="123"/>
      <c r="E23" s="71"/>
      <c r="F23" s="42"/>
      <c r="G23" s="69"/>
      <c r="H23" s="42"/>
      <c r="I23" s="42"/>
      <c r="J23" s="340"/>
    </row>
    <row r="24" spans="1:10" ht="12.75" customHeight="1">
      <c r="A24" s="14"/>
      <c r="B24" s="59"/>
      <c r="C24" s="10"/>
      <c r="D24" s="122" t="s">
        <v>38</v>
      </c>
      <c r="E24" s="70" t="s">
        <v>121</v>
      </c>
      <c r="F24" s="67" t="s">
        <v>94</v>
      </c>
      <c r="G24" s="67" t="s">
        <v>94</v>
      </c>
      <c r="H24" s="67"/>
      <c r="I24" s="37" t="s">
        <v>176</v>
      </c>
      <c r="J24" s="127"/>
    </row>
    <row r="25" spans="1:10" ht="12.75" customHeight="1">
      <c r="A25" s="14"/>
      <c r="B25" s="59"/>
      <c r="C25" s="10"/>
      <c r="D25" s="118"/>
      <c r="E25" s="52"/>
      <c r="F25" s="28"/>
      <c r="G25" s="54"/>
      <c r="H25" s="28"/>
      <c r="I25" s="29"/>
      <c r="J25" s="127"/>
    </row>
    <row r="26" spans="1:10" ht="12.75" customHeight="1">
      <c r="A26" s="14"/>
      <c r="B26" s="59"/>
      <c r="C26" s="10"/>
      <c r="D26" s="123"/>
      <c r="E26" s="71"/>
      <c r="F26" s="42"/>
      <c r="G26" s="69"/>
      <c r="H26" s="42"/>
      <c r="I26" s="74"/>
      <c r="J26" s="127"/>
    </row>
    <row r="27" spans="1:10" ht="12.75" customHeight="1">
      <c r="A27" s="14"/>
      <c r="B27" s="59"/>
      <c r="C27" s="10"/>
      <c r="D27" s="122" t="s">
        <v>38</v>
      </c>
      <c r="E27" s="70" t="s">
        <v>122</v>
      </c>
      <c r="F27" s="67" t="s">
        <v>94</v>
      </c>
      <c r="G27" s="67" t="s">
        <v>94</v>
      </c>
      <c r="H27" s="67"/>
      <c r="I27" s="67" t="s">
        <v>176</v>
      </c>
      <c r="J27" s="127"/>
    </row>
    <row r="28" spans="1:10" ht="12.75" customHeight="1">
      <c r="A28" s="14"/>
      <c r="B28" s="44"/>
      <c r="C28" s="66"/>
      <c r="D28" s="123"/>
      <c r="E28" s="52"/>
      <c r="F28" s="28"/>
      <c r="G28" s="54"/>
      <c r="H28" s="28"/>
      <c r="I28" s="28"/>
      <c r="J28" s="127"/>
    </row>
    <row r="29" spans="1:10" ht="12.75" customHeight="1">
      <c r="A29" s="14"/>
      <c r="B29" s="142" t="s">
        <v>58</v>
      </c>
      <c r="C29" s="143" t="s">
        <v>37</v>
      </c>
      <c r="D29" s="144" t="s">
        <v>38</v>
      </c>
      <c r="E29" s="145" t="s">
        <v>59</v>
      </c>
      <c r="F29" s="98" t="s">
        <v>38</v>
      </c>
      <c r="G29" s="146" t="s">
        <v>38</v>
      </c>
      <c r="H29" s="98" t="s">
        <v>38</v>
      </c>
      <c r="I29" s="98" t="s">
        <v>176</v>
      </c>
      <c r="J29" s="339" t="s">
        <v>188</v>
      </c>
    </row>
    <row r="30" spans="1:10" ht="12.75" customHeight="1">
      <c r="A30" s="14"/>
      <c r="B30" s="142"/>
      <c r="C30" s="143"/>
      <c r="D30" s="147"/>
      <c r="E30" s="148"/>
      <c r="F30" s="101"/>
      <c r="G30" s="149"/>
      <c r="H30" s="101"/>
      <c r="I30" s="101"/>
      <c r="J30" s="340"/>
    </row>
    <row r="31" spans="1:10" ht="12.75" customHeight="1">
      <c r="A31" s="14"/>
      <c r="B31" s="150"/>
      <c r="C31" s="143"/>
      <c r="D31" s="151" t="s">
        <v>38</v>
      </c>
      <c r="E31" s="145" t="s">
        <v>60</v>
      </c>
      <c r="F31" s="98" t="s">
        <v>38</v>
      </c>
      <c r="G31" s="146" t="s">
        <v>38</v>
      </c>
      <c r="H31" s="98" t="s">
        <v>38</v>
      </c>
      <c r="I31" s="98" t="s">
        <v>176</v>
      </c>
      <c r="J31" s="340"/>
    </row>
    <row r="32" spans="1:10" ht="12.75" customHeight="1">
      <c r="A32" s="14"/>
      <c r="B32" s="150"/>
      <c r="C32" s="143"/>
      <c r="D32" s="147"/>
      <c r="E32" s="148"/>
      <c r="F32" s="101"/>
      <c r="G32" s="149"/>
      <c r="H32" s="101"/>
      <c r="I32" s="99"/>
      <c r="J32" s="340"/>
    </row>
    <row r="33" spans="1:10" ht="12.75" customHeight="1">
      <c r="A33" s="14"/>
      <c r="B33" s="150"/>
      <c r="C33" s="143"/>
      <c r="D33" s="151" t="s">
        <v>38</v>
      </c>
      <c r="E33" s="145" t="s">
        <v>61</v>
      </c>
      <c r="F33" s="98" t="s">
        <v>38</v>
      </c>
      <c r="G33" s="146" t="s">
        <v>38</v>
      </c>
      <c r="H33" s="98" t="s">
        <v>38</v>
      </c>
      <c r="I33" s="98" t="s">
        <v>176</v>
      </c>
      <c r="J33" s="340"/>
    </row>
    <row r="34" spans="1:10" ht="12.75" customHeight="1">
      <c r="A34" s="14"/>
      <c r="B34" s="150"/>
      <c r="C34" s="143"/>
      <c r="D34" s="147"/>
      <c r="E34" s="148"/>
      <c r="F34" s="101"/>
      <c r="G34" s="149"/>
      <c r="H34" s="101"/>
      <c r="I34" s="101"/>
      <c r="J34" s="340"/>
    </row>
    <row r="35" spans="1:10" ht="12.75" customHeight="1">
      <c r="A35" s="14"/>
      <c r="B35" s="150"/>
      <c r="C35" s="143"/>
      <c r="D35" s="151" t="s">
        <v>38</v>
      </c>
      <c r="E35" s="145" t="s">
        <v>62</v>
      </c>
      <c r="F35" s="98" t="s">
        <v>38</v>
      </c>
      <c r="G35" s="146" t="s">
        <v>38</v>
      </c>
      <c r="H35" s="98" t="s">
        <v>38</v>
      </c>
      <c r="I35" s="98" t="s">
        <v>176</v>
      </c>
      <c r="J35" s="340"/>
    </row>
    <row r="36" spans="1:10" ht="12.75" customHeight="1">
      <c r="A36" s="14"/>
      <c r="B36" s="150"/>
      <c r="C36" s="143"/>
      <c r="D36" s="147"/>
      <c r="E36" s="148"/>
      <c r="F36" s="101"/>
      <c r="G36" s="149"/>
      <c r="H36" s="101"/>
      <c r="I36" s="99"/>
      <c r="J36" s="340"/>
    </row>
    <row r="37" spans="1:10" ht="12.75" customHeight="1">
      <c r="A37" s="14"/>
      <c r="B37" s="150"/>
      <c r="C37" s="143"/>
      <c r="D37" s="151" t="s">
        <v>38</v>
      </c>
      <c r="E37" s="145" t="s">
        <v>63</v>
      </c>
      <c r="F37" s="98" t="s">
        <v>38</v>
      </c>
      <c r="G37" s="146" t="s">
        <v>38</v>
      </c>
      <c r="H37" s="98" t="s">
        <v>38</v>
      </c>
      <c r="I37" s="98" t="s">
        <v>176</v>
      </c>
      <c r="J37" s="340"/>
    </row>
    <row r="38" spans="1:10" ht="12.75" customHeight="1">
      <c r="A38" s="14"/>
      <c r="B38" s="150"/>
      <c r="C38" s="143"/>
      <c r="D38" s="147"/>
      <c r="E38" s="148"/>
      <c r="F38" s="101"/>
      <c r="G38" s="149"/>
      <c r="H38" s="101"/>
      <c r="I38" s="101"/>
      <c r="J38" s="127"/>
    </row>
    <row r="39" spans="1:10" ht="12.75" customHeight="1">
      <c r="A39" s="14"/>
      <c r="B39" s="150"/>
      <c r="C39" s="143"/>
      <c r="D39" s="151" t="s">
        <v>38</v>
      </c>
      <c r="E39" s="145" t="s">
        <v>64</v>
      </c>
      <c r="F39" s="98" t="s">
        <v>38</v>
      </c>
      <c r="G39" s="146"/>
      <c r="H39" s="98"/>
      <c r="I39" s="98" t="s">
        <v>176</v>
      </c>
      <c r="J39" s="127"/>
    </row>
    <row r="40" spans="1:10" ht="12.75" customHeight="1">
      <c r="A40" s="14"/>
      <c r="B40" s="150"/>
      <c r="C40" s="143"/>
      <c r="D40" s="147"/>
      <c r="E40" s="148"/>
      <c r="F40" s="101"/>
      <c r="G40" s="149"/>
      <c r="H40" s="101"/>
      <c r="I40" s="99"/>
      <c r="J40" s="127"/>
    </row>
    <row r="41" spans="1:10" ht="12.75" customHeight="1">
      <c r="A41" s="14"/>
      <c r="B41" s="150"/>
      <c r="C41" s="143"/>
      <c r="D41" s="151" t="s">
        <v>38</v>
      </c>
      <c r="E41" s="145" t="s">
        <v>65</v>
      </c>
      <c r="F41" s="98"/>
      <c r="G41" s="146"/>
      <c r="H41" s="98" t="s">
        <v>38</v>
      </c>
      <c r="I41" s="98" t="s">
        <v>176</v>
      </c>
      <c r="J41" s="127"/>
    </row>
    <row r="42" spans="1:10" ht="12.75" customHeight="1">
      <c r="A42" s="14"/>
      <c r="B42" s="150"/>
      <c r="C42" s="143"/>
      <c r="D42" s="147"/>
      <c r="E42" s="148"/>
      <c r="F42" s="101"/>
      <c r="G42" s="149"/>
      <c r="H42" s="101"/>
      <c r="I42" s="101"/>
      <c r="J42" s="127"/>
    </row>
    <row r="43" spans="1:10" ht="12.75" customHeight="1">
      <c r="A43" s="14"/>
      <c r="B43" s="95" t="s">
        <v>134</v>
      </c>
      <c r="C43" s="72" t="s">
        <v>37</v>
      </c>
      <c r="D43" s="122" t="s">
        <v>187</v>
      </c>
      <c r="E43" s="70" t="s">
        <v>123</v>
      </c>
      <c r="F43" s="67" t="s">
        <v>94</v>
      </c>
      <c r="G43" s="68"/>
      <c r="H43" s="67" t="s">
        <v>38</v>
      </c>
      <c r="I43" s="98" t="s">
        <v>176</v>
      </c>
      <c r="J43" s="333" t="s">
        <v>191</v>
      </c>
    </row>
    <row r="44" spans="1:10" ht="12.75" customHeight="1">
      <c r="A44" s="14"/>
      <c r="B44" s="93"/>
      <c r="C44" s="65"/>
      <c r="D44" s="118"/>
      <c r="E44" s="52" t="s">
        <v>111</v>
      </c>
      <c r="F44" s="28"/>
      <c r="G44" s="54"/>
      <c r="H44" s="28"/>
      <c r="I44" s="99"/>
      <c r="J44" s="334"/>
    </row>
    <row r="45" spans="1:10" ht="12.75" customHeight="1">
      <c r="A45" s="14"/>
      <c r="B45" s="102"/>
      <c r="C45" s="73"/>
      <c r="D45" s="123"/>
      <c r="E45" s="71"/>
      <c r="F45" s="42"/>
      <c r="G45" s="69"/>
      <c r="H45" s="42"/>
      <c r="I45" s="100"/>
      <c r="J45" s="334"/>
    </row>
    <row r="46" spans="1:10" ht="12.75" customHeight="1">
      <c r="A46" s="14"/>
      <c r="B46" s="95" t="s">
        <v>133</v>
      </c>
      <c r="C46" s="10" t="s">
        <v>37</v>
      </c>
      <c r="D46" s="122" t="s">
        <v>185</v>
      </c>
      <c r="E46" s="70" t="s">
        <v>124</v>
      </c>
      <c r="F46" s="67" t="s">
        <v>94</v>
      </c>
      <c r="G46" s="68"/>
      <c r="H46" s="67" t="s">
        <v>38</v>
      </c>
      <c r="I46" s="98" t="s">
        <v>176</v>
      </c>
      <c r="J46" s="334"/>
    </row>
    <row r="47" spans="1:10" ht="12.75" customHeight="1">
      <c r="A47" s="14"/>
      <c r="B47" s="93"/>
      <c r="C47" s="10"/>
      <c r="D47" s="118" t="s">
        <v>186</v>
      </c>
      <c r="E47" s="52"/>
      <c r="F47" s="28"/>
      <c r="G47" s="54"/>
      <c r="H47" s="28"/>
      <c r="I47" s="101"/>
      <c r="J47" s="334"/>
    </row>
    <row r="48" spans="1:10" ht="12.75" customHeight="1">
      <c r="A48" s="14"/>
      <c r="B48" s="102"/>
      <c r="C48" s="73"/>
      <c r="D48" s="123"/>
      <c r="E48" s="71"/>
      <c r="F48" s="42"/>
      <c r="G48" s="69"/>
      <c r="H48" s="42"/>
      <c r="I48" s="100"/>
      <c r="J48" s="335"/>
    </row>
    <row r="49" spans="1:10" ht="12.75" customHeight="1">
      <c r="A49" s="14"/>
      <c r="B49" s="93" t="s">
        <v>136</v>
      </c>
      <c r="C49" s="10" t="s">
        <v>37</v>
      </c>
      <c r="D49" s="122" t="s">
        <v>38</v>
      </c>
      <c r="E49" s="70" t="s">
        <v>125</v>
      </c>
      <c r="F49" s="67" t="s">
        <v>94</v>
      </c>
      <c r="G49" s="68"/>
      <c r="H49" s="67"/>
      <c r="I49" s="67" t="s">
        <v>176</v>
      </c>
      <c r="J49" s="330" t="s">
        <v>190</v>
      </c>
    </row>
    <row r="50" spans="1:10" ht="12.75" customHeight="1">
      <c r="A50" s="14"/>
      <c r="B50" s="93" t="s">
        <v>137</v>
      </c>
      <c r="C50" s="10"/>
      <c r="D50" s="118"/>
      <c r="E50" s="52"/>
      <c r="F50" s="28"/>
      <c r="G50" s="54"/>
      <c r="H50" s="28"/>
      <c r="I50" s="29"/>
      <c r="J50" s="331"/>
    </row>
    <row r="51" spans="1:10" ht="12.75" customHeight="1">
      <c r="A51" s="14"/>
      <c r="B51" s="59"/>
      <c r="C51" s="10"/>
      <c r="D51" s="123"/>
      <c r="E51" s="71"/>
      <c r="F51" s="42"/>
      <c r="G51" s="69"/>
      <c r="H51" s="42"/>
      <c r="I51" s="42"/>
      <c r="J51" s="331"/>
    </row>
    <row r="52" spans="1:10" ht="12.75" customHeight="1">
      <c r="A52" s="14"/>
      <c r="B52" s="59"/>
      <c r="C52" s="10"/>
      <c r="D52" s="122" t="s">
        <v>38</v>
      </c>
      <c r="E52" s="70" t="s">
        <v>126</v>
      </c>
      <c r="F52" s="67" t="s">
        <v>94</v>
      </c>
      <c r="G52" s="68"/>
      <c r="H52" s="67"/>
      <c r="I52" s="67" t="s">
        <v>176</v>
      </c>
      <c r="J52" s="331"/>
    </row>
    <row r="53" spans="1:10" ht="12.75" customHeight="1">
      <c r="A53" s="14"/>
      <c r="B53" s="59"/>
      <c r="C53" s="10"/>
      <c r="D53" s="118"/>
      <c r="E53" s="52"/>
      <c r="F53" s="28"/>
      <c r="G53" s="54"/>
      <c r="H53" s="28"/>
      <c r="I53" s="28"/>
      <c r="J53" s="331"/>
    </row>
    <row r="54" spans="1:10" ht="12.75" customHeight="1">
      <c r="A54" s="14"/>
      <c r="B54" s="59"/>
      <c r="C54" s="10"/>
      <c r="D54" s="118"/>
      <c r="E54" s="52"/>
      <c r="F54" s="28"/>
      <c r="G54" s="54"/>
      <c r="H54" s="28"/>
      <c r="I54" s="28"/>
      <c r="J54" s="331"/>
    </row>
    <row r="55" spans="1:10" ht="12.75" customHeight="1" thickBot="1">
      <c r="A55" s="15"/>
      <c r="B55" s="64"/>
      <c r="C55" s="12"/>
      <c r="D55" s="119"/>
      <c r="E55" s="76"/>
      <c r="F55" s="50"/>
      <c r="G55" s="75"/>
      <c r="H55" s="50"/>
      <c r="I55" s="50"/>
      <c r="J55" s="332"/>
    </row>
    <row r="56" spans="1:10" ht="12.75" customHeight="1">
      <c r="A56" s="10"/>
      <c r="B56" s="10"/>
      <c r="C56" s="10"/>
      <c r="D56" s="10"/>
      <c r="E56" s="10"/>
      <c r="F56" s="57"/>
      <c r="G56" s="57"/>
      <c r="H56" s="57"/>
      <c r="I56" s="57"/>
      <c r="J56"/>
    </row>
  </sheetData>
  <sheetProtection/>
  <mergeCells count="14">
    <mergeCell ref="E4:E5"/>
    <mergeCell ref="F4:H4"/>
    <mergeCell ref="I4:J4"/>
    <mergeCell ref="B3:B5"/>
    <mergeCell ref="C3:D3"/>
    <mergeCell ref="D4:D5"/>
    <mergeCell ref="E3:J3"/>
    <mergeCell ref="I5:J5"/>
    <mergeCell ref="J49:J55"/>
    <mergeCell ref="J43:J48"/>
    <mergeCell ref="J6:J14"/>
    <mergeCell ref="J15:J23"/>
    <mergeCell ref="J29:J37"/>
    <mergeCell ref="A6:A21"/>
  </mergeCells>
  <conditionalFormatting sqref="B29:I42">
    <cfRule type="expression" priority="1" dxfId="2" stopIfTrue="1">
      <formula>$B$30="■該当なし"</formula>
    </cfRule>
  </conditionalFormatting>
  <printOptions horizontalCentered="1"/>
  <pageMargins left="0.3937007874015748" right="0.3937007874015748" top="0.7874015748031497" bottom="0.5905511811023623" header="0.5118110236220472" footer="0.1968503937007874"/>
  <pageSetup fitToHeight="10" horizontalDpi="600" verticalDpi="600" orientation="portrait" paperSize="9" scale="90" r:id="rId1"/>
  <headerFooter alignWithMargins="0">
    <oddHeader>&amp;C&amp;"ＭＳ Ｐゴシック,太字"&amp;14施　工　状　況　報　告　書　【戸建住宅】</oddHeader>
    <oddFooter>&amp;L&amp;"ＭＳ Ｐゴシック,標準"&amp;8改20150401&amp;C&amp;P&amp;R&amp;"ＭＳ Ｐゴシック,標準"&amp;8KK</oddFooter>
  </headerFooter>
  <rowBreaks count="1" manualBreakCount="1">
    <brk id="56" max="14" man="1"/>
  </rowBreaks>
</worksheet>
</file>

<file path=xl/worksheets/sheet3.xml><?xml version="1.0" encoding="utf-8"?>
<worksheet xmlns="http://schemas.openxmlformats.org/spreadsheetml/2006/main" xmlns:r="http://schemas.openxmlformats.org/officeDocument/2006/relationships">
  <dimension ref="A3:I41"/>
  <sheetViews>
    <sheetView view="pageBreakPreview" zoomScaleSheetLayoutView="100" zoomScalePageLayoutView="0" workbookViewId="0" topLeftCell="A1">
      <selection activeCell="O30" sqref="O30"/>
    </sheetView>
  </sheetViews>
  <sheetFormatPr defaultColWidth="8.796875" defaultRowHeight="14.25"/>
  <cols>
    <col min="9" max="9" width="10.3984375" style="0" customWidth="1"/>
    <col min="10" max="10" width="4.19921875" style="0" customWidth="1"/>
  </cols>
  <sheetData>
    <row r="3" spans="1:9" ht="21" customHeight="1">
      <c r="A3" s="308" t="s">
        <v>6</v>
      </c>
      <c r="B3" s="308"/>
      <c r="C3" s="308"/>
      <c r="D3" s="308"/>
      <c r="E3" s="308"/>
      <c r="F3" s="308"/>
      <c r="G3" s="308"/>
      <c r="H3" s="308"/>
      <c r="I3" s="308"/>
    </row>
    <row r="4" spans="1:9" ht="31.5" customHeight="1">
      <c r="A4" s="308" t="s">
        <v>7</v>
      </c>
      <c r="B4" s="308"/>
      <c r="C4" s="308"/>
      <c r="D4" s="308"/>
      <c r="E4" s="308"/>
      <c r="F4" s="308"/>
      <c r="G4" s="308"/>
      <c r="H4" s="308"/>
      <c r="I4" s="308"/>
    </row>
    <row r="5" ht="17.25" customHeight="1"/>
    <row r="8" ht="13.5">
      <c r="A8" t="s">
        <v>8</v>
      </c>
    </row>
    <row r="12" spans="1:9" ht="18" customHeight="1">
      <c r="A12" s="310" t="s">
        <v>319</v>
      </c>
      <c r="B12" s="310"/>
      <c r="C12" s="310"/>
      <c r="D12" s="310"/>
      <c r="E12" s="310"/>
      <c r="F12" s="310"/>
      <c r="G12" s="310"/>
      <c r="H12" s="310"/>
      <c r="I12" s="310"/>
    </row>
    <row r="13" spans="1:9" ht="18" customHeight="1">
      <c r="A13" s="316" t="s">
        <v>9</v>
      </c>
      <c r="B13" s="316"/>
      <c r="C13" s="316"/>
      <c r="D13" s="316"/>
      <c r="E13" s="316"/>
      <c r="F13" s="316"/>
      <c r="G13" s="316"/>
      <c r="H13" s="316"/>
      <c r="I13" s="316"/>
    </row>
    <row r="15" ht="18" customHeight="1"/>
    <row r="16" spans="1:9" ht="21" customHeight="1">
      <c r="A16" s="317" t="s">
        <v>10</v>
      </c>
      <c r="B16" s="318"/>
      <c r="C16" s="319"/>
      <c r="D16" s="319"/>
      <c r="E16" s="319"/>
      <c r="F16" s="319"/>
      <c r="G16" s="319"/>
      <c r="H16" s="319"/>
      <c r="I16" s="320"/>
    </row>
    <row r="17" spans="1:9" ht="21" customHeight="1">
      <c r="A17" s="317" t="s">
        <v>11</v>
      </c>
      <c r="B17" s="318"/>
      <c r="C17" s="319"/>
      <c r="D17" s="319"/>
      <c r="E17" s="319"/>
      <c r="F17" s="319"/>
      <c r="G17" s="319"/>
      <c r="H17" s="319"/>
      <c r="I17" s="320"/>
    </row>
    <row r="18" spans="1:9" ht="21" customHeight="1">
      <c r="A18" s="321" t="s">
        <v>320</v>
      </c>
      <c r="B18" s="322"/>
      <c r="C18" s="316" t="s">
        <v>13</v>
      </c>
      <c r="D18" s="316"/>
      <c r="E18" s="323"/>
      <c r="F18" s="323"/>
      <c r="G18" s="323"/>
      <c r="H18" s="323"/>
      <c r="I18" s="324"/>
    </row>
    <row r="19" spans="1:9" ht="21" customHeight="1">
      <c r="A19" s="325" t="s">
        <v>321</v>
      </c>
      <c r="B19" s="326"/>
      <c r="C19" s="316" t="s">
        <v>14</v>
      </c>
      <c r="D19" s="316"/>
      <c r="E19" s="323"/>
      <c r="F19" s="323"/>
      <c r="G19" s="323"/>
      <c r="H19" s="323"/>
      <c r="I19" s="324"/>
    </row>
    <row r="20" spans="1:9" ht="21" customHeight="1">
      <c r="A20" s="4"/>
      <c r="B20" s="6"/>
      <c r="C20" s="321" t="s">
        <v>15</v>
      </c>
      <c r="D20" s="316"/>
      <c r="E20" s="323"/>
      <c r="F20" s="323"/>
      <c r="G20" s="323"/>
      <c r="H20" s="323"/>
      <c r="I20" s="324"/>
    </row>
    <row r="21" spans="1:9" ht="21" customHeight="1">
      <c r="A21" s="5"/>
      <c r="B21" s="7"/>
      <c r="C21" s="313" t="s">
        <v>16</v>
      </c>
      <c r="D21" s="313"/>
      <c r="E21" s="311"/>
      <c r="F21" s="311"/>
      <c r="G21" s="311"/>
      <c r="H21" s="311"/>
      <c r="I21" s="312"/>
    </row>
    <row r="22" spans="1:9" ht="21" customHeight="1">
      <c r="A22" s="321" t="s">
        <v>12</v>
      </c>
      <c r="B22" s="322"/>
      <c r="C22" s="316" t="s">
        <v>13</v>
      </c>
      <c r="D22" s="316"/>
      <c r="E22" s="323"/>
      <c r="F22" s="323"/>
      <c r="G22" s="323"/>
      <c r="H22" s="323"/>
      <c r="I22" s="324"/>
    </row>
    <row r="23" spans="1:9" ht="21" customHeight="1">
      <c r="A23" s="4"/>
      <c r="B23" s="6"/>
      <c r="C23" s="316" t="s">
        <v>14</v>
      </c>
      <c r="D23" s="316"/>
      <c r="E23" s="323"/>
      <c r="F23" s="323"/>
      <c r="G23" s="323"/>
      <c r="H23" s="323"/>
      <c r="I23" s="324"/>
    </row>
    <row r="24" spans="1:9" ht="21" customHeight="1">
      <c r="A24" s="4"/>
      <c r="B24" s="6"/>
      <c r="C24" s="321" t="s">
        <v>15</v>
      </c>
      <c r="D24" s="316"/>
      <c r="E24" s="323"/>
      <c r="F24" s="323"/>
      <c r="G24" s="323"/>
      <c r="H24" s="323"/>
      <c r="I24" s="324"/>
    </row>
    <row r="25" spans="1:9" ht="21" customHeight="1">
      <c r="A25" s="5"/>
      <c r="B25" s="7"/>
      <c r="C25" s="313" t="s">
        <v>16</v>
      </c>
      <c r="D25" s="313"/>
      <c r="E25" s="311"/>
      <c r="F25" s="311"/>
      <c r="G25" s="311"/>
      <c r="H25" s="311"/>
      <c r="I25" s="312"/>
    </row>
    <row r="29" spans="1:9" ht="21" customHeight="1">
      <c r="A29" s="8"/>
      <c r="B29" s="314" t="s">
        <v>17</v>
      </c>
      <c r="C29" s="315"/>
      <c r="D29" s="314" t="s">
        <v>18</v>
      </c>
      <c r="E29" s="315"/>
      <c r="F29" s="314" t="s">
        <v>19</v>
      </c>
      <c r="G29" s="315"/>
      <c r="H29" s="327" t="s">
        <v>20</v>
      </c>
      <c r="I29" s="315"/>
    </row>
    <row r="30" spans="1:9" ht="21" customHeight="1">
      <c r="A30" s="8" t="s">
        <v>445</v>
      </c>
      <c r="B30" s="328" t="s">
        <v>22</v>
      </c>
      <c r="C30" s="329"/>
      <c r="D30" s="314"/>
      <c r="E30" s="315"/>
      <c r="F30" s="314"/>
      <c r="G30" s="315"/>
      <c r="H30" s="314"/>
      <c r="I30" s="315"/>
    </row>
    <row r="31" ht="16.5" customHeight="1"/>
    <row r="32" ht="13.5" customHeight="1">
      <c r="A32" s="3" t="s">
        <v>25</v>
      </c>
    </row>
    <row r="33" spans="1:9" s="224" customFormat="1" ht="18.75" customHeight="1">
      <c r="A33" s="305" t="s">
        <v>322</v>
      </c>
      <c r="B33" s="305"/>
      <c r="C33" s="305"/>
      <c r="D33" s="305"/>
      <c r="E33" s="305"/>
      <c r="F33" s="305"/>
      <c r="G33" s="305"/>
      <c r="H33" s="305"/>
      <c r="I33" s="305"/>
    </row>
    <row r="34" spans="1:9" s="224" customFormat="1" ht="27" customHeight="1">
      <c r="A34" s="306" t="s">
        <v>323</v>
      </c>
      <c r="B34" s="307"/>
      <c r="C34" s="307"/>
      <c r="D34" s="307"/>
      <c r="E34" s="307"/>
      <c r="F34" s="307"/>
      <c r="G34" s="307"/>
      <c r="H34" s="307"/>
      <c r="I34" s="307"/>
    </row>
    <row r="35" spans="1:9" s="224" customFormat="1" ht="30.75" customHeight="1">
      <c r="A35" s="306" t="s">
        <v>324</v>
      </c>
      <c r="B35" s="307"/>
      <c r="C35" s="307"/>
      <c r="D35" s="307"/>
      <c r="E35" s="307"/>
      <c r="F35" s="307"/>
      <c r="G35" s="307"/>
      <c r="H35" s="307"/>
      <c r="I35" s="307"/>
    </row>
    <row r="36" spans="1:9" s="224" customFormat="1" ht="30.75" customHeight="1">
      <c r="A36" s="306" t="s">
        <v>325</v>
      </c>
      <c r="B36" s="307"/>
      <c r="C36" s="307"/>
      <c r="D36" s="307"/>
      <c r="E36" s="307"/>
      <c r="F36" s="307"/>
      <c r="G36" s="307"/>
      <c r="H36" s="307"/>
      <c r="I36" s="307"/>
    </row>
    <row r="37" spans="1:9" s="224" customFormat="1" ht="30.75" customHeight="1">
      <c r="A37" s="306" t="s">
        <v>326</v>
      </c>
      <c r="B37" s="307"/>
      <c r="C37" s="307"/>
      <c r="D37" s="307"/>
      <c r="E37" s="307"/>
      <c r="F37" s="307"/>
      <c r="G37" s="307"/>
      <c r="H37" s="307"/>
      <c r="I37" s="307"/>
    </row>
    <row r="38" spans="1:9" s="224" customFormat="1" ht="13.5">
      <c r="A38" s="223" t="s">
        <v>327</v>
      </c>
      <c r="B38" s="223"/>
      <c r="C38" s="223"/>
      <c r="D38" s="223"/>
      <c r="E38" s="223"/>
      <c r="F38" s="223"/>
      <c r="G38" s="223"/>
      <c r="H38" s="223"/>
      <c r="I38" s="223"/>
    </row>
    <row r="39" s="224" customFormat="1" ht="13.5">
      <c r="A39" s="223" t="s">
        <v>328</v>
      </c>
    </row>
    <row r="40" s="224" customFormat="1" ht="13.5">
      <c r="A40" s="223" t="s">
        <v>329</v>
      </c>
    </row>
    <row r="41" spans="1:9" s="224" customFormat="1" ht="13.5">
      <c r="A41" s="223" t="s">
        <v>330</v>
      </c>
      <c r="B41" s="223"/>
      <c r="C41" s="223"/>
      <c r="D41" s="223"/>
      <c r="E41" s="223"/>
      <c r="F41" s="223"/>
      <c r="G41" s="223"/>
      <c r="H41" s="223"/>
      <c r="I41" s="223"/>
    </row>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sheetData>
  <sheetProtection/>
  <mergeCells count="40">
    <mergeCell ref="A35:I35"/>
    <mergeCell ref="A36:I36"/>
    <mergeCell ref="A37:I37"/>
    <mergeCell ref="D29:E29"/>
    <mergeCell ref="F29:G29"/>
    <mergeCell ref="H29:I29"/>
    <mergeCell ref="B30:C30"/>
    <mergeCell ref="D30:E30"/>
    <mergeCell ref="F30:G30"/>
    <mergeCell ref="H30:I30"/>
    <mergeCell ref="A22:B22"/>
    <mergeCell ref="C22:D22"/>
    <mergeCell ref="E22:I22"/>
    <mergeCell ref="C23:D23"/>
    <mergeCell ref="E23:I23"/>
    <mergeCell ref="C24:D24"/>
    <mergeCell ref="E24:I24"/>
    <mergeCell ref="A19:B19"/>
    <mergeCell ref="C19:D19"/>
    <mergeCell ref="E19:I19"/>
    <mergeCell ref="C20:D20"/>
    <mergeCell ref="E20:I20"/>
    <mergeCell ref="C21:D21"/>
    <mergeCell ref="E21:I21"/>
    <mergeCell ref="C16:I16"/>
    <mergeCell ref="A17:B17"/>
    <mergeCell ref="C17:I17"/>
    <mergeCell ref="A18:B18"/>
    <mergeCell ref="C18:D18"/>
    <mergeCell ref="E18:I18"/>
    <mergeCell ref="A33:I33"/>
    <mergeCell ref="A34:I34"/>
    <mergeCell ref="C25:D25"/>
    <mergeCell ref="E25:I25"/>
    <mergeCell ref="B29:C29"/>
    <mergeCell ref="A3:I3"/>
    <mergeCell ref="A4:I4"/>
    <mergeCell ref="A12:I12"/>
    <mergeCell ref="A13:I13"/>
    <mergeCell ref="A16:B16"/>
  </mergeCells>
  <printOptions/>
  <pageMargins left="0.984251968503937" right="0.1968503937007874"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28"/>
  <sheetViews>
    <sheetView view="pageBreakPreview" zoomScaleSheetLayoutView="100" workbookViewId="0" topLeftCell="A1">
      <selection activeCell="D18" sqref="D18"/>
    </sheetView>
  </sheetViews>
  <sheetFormatPr defaultColWidth="3.296875" defaultRowHeight="12.75" customHeight="1"/>
  <cols>
    <col min="1" max="1" width="3.19921875" style="3" customWidth="1"/>
    <col min="2" max="2" width="10.59765625" style="3" customWidth="1"/>
    <col min="3" max="3" width="5" style="3" customWidth="1"/>
    <col min="4" max="4" width="20" style="3" customWidth="1"/>
    <col min="5" max="5" width="23.69921875" style="3" customWidth="1"/>
    <col min="6" max="8" width="3.19921875" style="9" customWidth="1"/>
    <col min="9" max="9" width="13.69921875" style="9" customWidth="1"/>
    <col min="10" max="10" width="3.19921875" style="9" customWidth="1"/>
    <col min="11" max="16384" width="3.19921875" style="3" customWidth="1"/>
  </cols>
  <sheetData>
    <row r="1" ht="12.75" customHeight="1">
      <c r="J1" s="34" t="s">
        <v>26</v>
      </c>
    </row>
    <row r="2" ht="12.75" customHeight="1" thickBot="1">
      <c r="J2" s="94" t="s">
        <v>220</v>
      </c>
    </row>
    <row r="3" spans="1:10" ht="11.25" customHeight="1">
      <c r="A3" s="13"/>
      <c r="B3" s="350" t="s">
        <v>27</v>
      </c>
      <c r="C3" s="353" t="s">
        <v>103</v>
      </c>
      <c r="D3" s="354"/>
      <c r="E3" s="353" t="s">
        <v>104</v>
      </c>
      <c r="F3" s="354"/>
      <c r="G3" s="354"/>
      <c r="H3" s="354"/>
      <c r="I3" s="354"/>
      <c r="J3" s="357"/>
    </row>
    <row r="4" spans="1:10" ht="11.25" customHeight="1">
      <c r="A4" s="14"/>
      <c r="B4" s="351"/>
      <c r="C4" s="33" t="s">
        <v>28</v>
      </c>
      <c r="D4" s="355" t="s">
        <v>29</v>
      </c>
      <c r="E4" s="343" t="s">
        <v>30</v>
      </c>
      <c r="F4" s="345" t="s">
        <v>31</v>
      </c>
      <c r="G4" s="346"/>
      <c r="H4" s="347"/>
      <c r="I4" s="348" t="s">
        <v>183</v>
      </c>
      <c r="J4" s="349"/>
    </row>
    <row r="5" spans="1:10" ht="11.25" customHeight="1" thickBot="1">
      <c r="A5" s="15"/>
      <c r="B5" s="352"/>
      <c r="C5" s="20" t="s">
        <v>32</v>
      </c>
      <c r="D5" s="356"/>
      <c r="E5" s="344"/>
      <c r="F5" s="26" t="s">
        <v>33</v>
      </c>
      <c r="G5" s="26" t="s">
        <v>34</v>
      </c>
      <c r="H5" s="26" t="s">
        <v>35</v>
      </c>
      <c r="I5" s="130"/>
      <c r="J5" s="134"/>
    </row>
    <row r="6" spans="1:10" ht="12.75" customHeight="1">
      <c r="A6" s="341" t="s">
        <v>92</v>
      </c>
      <c r="B6" s="55" t="s">
        <v>36</v>
      </c>
      <c r="C6" s="17" t="s">
        <v>37</v>
      </c>
      <c r="D6" s="23" t="s">
        <v>38</v>
      </c>
      <c r="E6" s="22" t="s">
        <v>95</v>
      </c>
      <c r="F6" s="27" t="s">
        <v>145</v>
      </c>
      <c r="G6" s="27"/>
      <c r="H6" s="30"/>
      <c r="I6" s="27" t="s">
        <v>176</v>
      </c>
      <c r="J6" s="369" t="s">
        <v>193</v>
      </c>
    </row>
    <row r="7" spans="1:10" ht="12.75" customHeight="1">
      <c r="A7" s="342"/>
      <c r="B7" s="10"/>
      <c r="C7" s="18"/>
      <c r="D7" s="25"/>
      <c r="E7" s="24"/>
      <c r="F7" s="28"/>
      <c r="G7" s="28"/>
      <c r="H7" s="31"/>
      <c r="I7" s="28"/>
      <c r="J7" s="370"/>
    </row>
    <row r="8" spans="1:10" ht="12.75" customHeight="1">
      <c r="A8" s="342"/>
      <c r="B8" s="39"/>
      <c r="C8" s="45"/>
      <c r="D8" s="41"/>
      <c r="E8" s="40"/>
      <c r="F8" s="42"/>
      <c r="G8" s="42"/>
      <c r="H8" s="43"/>
      <c r="I8" s="42"/>
      <c r="J8" s="371"/>
    </row>
    <row r="9" spans="1:10" ht="12.75" customHeight="1">
      <c r="A9" s="342"/>
      <c r="B9" s="57" t="s">
        <v>40</v>
      </c>
      <c r="C9" s="18" t="s">
        <v>37</v>
      </c>
      <c r="D9" s="36" t="s">
        <v>38</v>
      </c>
      <c r="E9" s="35" t="s">
        <v>96</v>
      </c>
      <c r="F9" s="67" t="s">
        <v>146</v>
      </c>
      <c r="G9" s="67" t="s">
        <v>146</v>
      </c>
      <c r="H9" s="38"/>
      <c r="I9" s="37" t="s">
        <v>176</v>
      </c>
      <c r="J9" s="360" t="s">
        <v>193</v>
      </c>
    </row>
    <row r="10" spans="1:10" ht="12.75" customHeight="1">
      <c r="A10" s="342"/>
      <c r="B10" s="10"/>
      <c r="C10" s="18"/>
      <c r="D10" s="21"/>
      <c r="E10" s="18"/>
      <c r="F10" s="29"/>
      <c r="G10" s="29"/>
      <c r="H10" s="32"/>
      <c r="I10" s="29"/>
      <c r="J10" s="361"/>
    </row>
    <row r="11" spans="1:10" ht="12.75" customHeight="1">
      <c r="A11" s="342"/>
      <c r="B11" s="10"/>
      <c r="C11" s="45"/>
      <c r="D11" s="41"/>
      <c r="E11" s="40"/>
      <c r="F11" s="42"/>
      <c r="G11" s="42"/>
      <c r="H11" s="43"/>
      <c r="I11" s="74"/>
      <c r="J11" s="361"/>
    </row>
    <row r="12" spans="1:10" ht="12.75" customHeight="1">
      <c r="A12" s="342"/>
      <c r="B12" s="10"/>
      <c r="C12" s="18"/>
      <c r="D12" s="21" t="s">
        <v>38</v>
      </c>
      <c r="E12" s="18" t="s">
        <v>97</v>
      </c>
      <c r="F12" s="67" t="s">
        <v>147</v>
      </c>
      <c r="G12" s="29"/>
      <c r="H12" s="32" t="s">
        <v>38</v>
      </c>
      <c r="I12" s="67" t="s">
        <v>176</v>
      </c>
      <c r="J12" s="361"/>
    </row>
    <row r="13" spans="1:10" ht="12.75" customHeight="1">
      <c r="A13" s="342"/>
      <c r="B13" s="10"/>
      <c r="C13" s="18"/>
      <c r="D13" s="25"/>
      <c r="E13" s="24"/>
      <c r="F13" s="28"/>
      <c r="G13" s="28"/>
      <c r="H13" s="31"/>
      <c r="I13" s="28"/>
      <c r="J13" s="361"/>
    </row>
    <row r="14" spans="1:10" ht="12.75" customHeight="1">
      <c r="A14" s="342"/>
      <c r="B14" s="10"/>
      <c r="C14" s="45"/>
      <c r="D14" s="41"/>
      <c r="E14" s="40"/>
      <c r="F14" s="42"/>
      <c r="G14" s="42"/>
      <c r="H14" s="43"/>
      <c r="I14" s="42"/>
      <c r="J14" s="368"/>
    </row>
    <row r="15" spans="1:10" ht="12.75" customHeight="1">
      <c r="A15" s="342"/>
      <c r="B15" s="95" t="s">
        <v>47</v>
      </c>
      <c r="C15" s="18" t="s">
        <v>37</v>
      </c>
      <c r="D15" s="21" t="s">
        <v>38</v>
      </c>
      <c r="E15" s="18" t="s">
        <v>195</v>
      </c>
      <c r="F15" s="67" t="s">
        <v>151</v>
      </c>
      <c r="G15" s="67" t="s">
        <v>151</v>
      </c>
      <c r="H15" s="32"/>
      <c r="I15" s="67" t="s">
        <v>176</v>
      </c>
      <c r="J15" s="360" t="s">
        <v>193</v>
      </c>
    </row>
    <row r="16" spans="1:10" ht="12.75" customHeight="1">
      <c r="A16" s="342"/>
      <c r="B16" s="139" t="s">
        <v>210</v>
      </c>
      <c r="C16" s="18"/>
      <c r="D16" s="25"/>
      <c r="E16" s="97" t="s">
        <v>194</v>
      </c>
      <c r="F16" s="28"/>
      <c r="G16" s="28"/>
      <c r="H16" s="31"/>
      <c r="I16" s="28"/>
      <c r="J16" s="361"/>
    </row>
    <row r="17" spans="1:10" ht="12.75" customHeight="1">
      <c r="A17" s="342"/>
      <c r="B17" s="91"/>
      <c r="C17" s="45"/>
      <c r="D17" s="41"/>
      <c r="E17" s="40"/>
      <c r="F17" s="42"/>
      <c r="G17" s="42"/>
      <c r="H17" s="43"/>
      <c r="I17" s="42"/>
      <c r="J17" s="361"/>
    </row>
    <row r="18" spans="1:10" ht="12.75" customHeight="1">
      <c r="A18" s="342"/>
      <c r="B18" s="10"/>
      <c r="C18" s="18"/>
      <c r="D18" s="36" t="s">
        <v>38</v>
      </c>
      <c r="E18" s="35" t="s">
        <v>197</v>
      </c>
      <c r="F18" s="67" t="s">
        <v>151</v>
      </c>
      <c r="G18" s="67" t="s">
        <v>151</v>
      </c>
      <c r="H18" s="38"/>
      <c r="I18" s="67" t="s">
        <v>176</v>
      </c>
      <c r="J18" s="361"/>
    </row>
    <row r="19" spans="1:10" ht="12.75" customHeight="1">
      <c r="A19" s="342"/>
      <c r="B19" s="10"/>
      <c r="C19" s="18"/>
      <c r="D19" s="21"/>
      <c r="E19" s="46" t="s">
        <v>196</v>
      </c>
      <c r="F19" s="29"/>
      <c r="G19" s="29"/>
      <c r="H19" s="32"/>
      <c r="I19" s="29"/>
      <c r="J19" s="361"/>
    </row>
    <row r="20" spans="1:10" ht="12.75" customHeight="1">
      <c r="A20" s="342"/>
      <c r="B20" s="44"/>
      <c r="C20" s="45"/>
      <c r="D20" s="41"/>
      <c r="E20" s="40"/>
      <c r="F20" s="42"/>
      <c r="G20" s="42"/>
      <c r="H20" s="43"/>
      <c r="I20" s="42"/>
      <c r="J20" s="368"/>
    </row>
    <row r="21" spans="1:10" ht="12.75" customHeight="1">
      <c r="A21" s="342"/>
      <c r="B21" s="57" t="s">
        <v>48</v>
      </c>
      <c r="C21" s="18" t="s">
        <v>37</v>
      </c>
      <c r="D21" s="21" t="s">
        <v>38</v>
      </c>
      <c r="E21" s="18" t="s">
        <v>199</v>
      </c>
      <c r="F21" s="67" t="s">
        <v>152</v>
      </c>
      <c r="G21" s="67" t="s">
        <v>152</v>
      </c>
      <c r="H21" s="32" t="s">
        <v>38</v>
      </c>
      <c r="I21" s="67" t="s">
        <v>176</v>
      </c>
      <c r="J21" s="363" t="s">
        <v>188</v>
      </c>
    </row>
    <row r="22" spans="1:10" ht="12.75" customHeight="1">
      <c r="A22" s="14"/>
      <c r="B22" s="139" t="s">
        <v>211</v>
      </c>
      <c r="C22" s="18"/>
      <c r="D22" s="25"/>
      <c r="E22" s="97"/>
      <c r="F22" s="28"/>
      <c r="G22" s="28"/>
      <c r="H22" s="31"/>
      <c r="I22" s="28"/>
      <c r="J22" s="364"/>
    </row>
    <row r="23" spans="1:10" ht="12.75" customHeight="1">
      <c r="A23" s="14"/>
      <c r="B23" s="91"/>
      <c r="C23" s="45"/>
      <c r="D23" s="41"/>
      <c r="E23" s="40"/>
      <c r="F23" s="42"/>
      <c r="G23" s="42"/>
      <c r="H23" s="43"/>
      <c r="I23" s="42"/>
      <c r="J23" s="364"/>
    </row>
    <row r="24" spans="1:10" ht="12.75" customHeight="1">
      <c r="A24" s="14"/>
      <c r="B24" s="10"/>
      <c r="C24" s="18"/>
      <c r="D24" s="36" t="s">
        <v>38</v>
      </c>
      <c r="E24" s="35" t="s">
        <v>100</v>
      </c>
      <c r="F24" s="67" t="s">
        <v>153</v>
      </c>
      <c r="G24" s="67" t="s">
        <v>153</v>
      </c>
      <c r="H24" s="38" t="s">
        <v>38</v>
      </c>
      <c r="I24" s="67" t="s">
        <v>176</v>
      </c>
      <c r="J24" s="364"/>
    </row>
    <row r="25" spans="1:10" ht="12.75" customHeight="1">
      <c r="A25" s="14"/>
      <c r="B25" s="10"/>
      <c r="C25" s="18"/>
      <c r="D25" s="21"/>
      <c r="E25" s="18"/>
      <c r="F25" s="29"/>
      <c r="G25" s="29"/>
      <c r="H25" s="32"/>
      <c r="I25" s="29"/>
      <c r="J25" s="364"/>
    </row>
    <row r="26" spans="1:10" ht="12.75" customHeight="1">
      <c r="A26" s="14"/>
      <c r="B26" s="10"/>
      <c r="C26" s="45"/>
      <c r="D26" s="41"/>
      <c r="E26" s="40"/>
      <c r="F26" s="42"/>
      <c r="G26" s="42"/>
      <c r="H26" s="43"/>
      <c r="I26" s="42"/>
      <c r="J26" s="364"/>
    </row>
    <row r="27" spans="1:10" ht="12.75" customHeight="1">
      <c r="A27" s="14"/>
      <c r="B27" s="10"/>
      <c r="C27" s="18"/>
      <c r="D27" s="21" t="s">
        <v>38</v>
      </c>
      <c r="E27" s="90" t="s">
        <v>200</v>
      </c>
      <c r="F27" s="67" t="s">
        <v>154</v>
      </c>
      <c r="G27" s="67" t="s">
        <v>154</v>
      </c>
      <c r="H27" s="32" t="s">
        <v>38</v>
      </c>
      <c r="I27" s="67" t="s">
        <v>176</v>
      </c>
      <c r="J27" s="364"/>
    </row>
    <row r="28" spans="1:10" ht="12.75" customHeight="1">
      <c r="A28" s="14"/>
      <c r="B28" s="10"/>
      <c r="C28" s="35"/>
      <c r="D28" s="25"/>
      <c r="E28" s="97" t="s">
        <v>194</v>
      </c>
      <c r="F28" s="28"/>
      <c r="G28" s="28"/>
      <c r="H28" s="31"/>
      <c r="I28" s="28"/>
      <c r="J28" s="364"/>
    </row>
    <row r="29" spans="1:10" ht="12.75" customHeight="1">
      <c r="A29" s="14"/>
      <c r="B29" s="39"/>
      <c r="C29" s="40"/>
      <c r="D29" s="41"/>
      <c r="E29" s="40"/>
      <c r="F29" s="42"/>
      <c r="G29" s="42"/>
      <c r="H29" s="43"/>
      <c r="I29" s="42"/>
      <c r="J29" s="365"/>
    </row>
    <row r="30" spans="1:10" ht="12.75" customHeight="1">
      <c r="A30" s="14"/>
      <c r="B30" s="225" t="s">
        <v>50</v>
      </c>
      <c r="C30" s="226" t="s">
        <v>37</v>
      </c>
      <c r="D30" s="227" t="s">
        <v>38</v>
      </c>
      <c r="E30" s="228" t="s">
        <v>201</v>
      </c>
      <c r="F30" s="229" t="s">
        <v>38</v>
      </c>
      <c r="G30" s="229" t="s">
        <v>38</v>
      </c>
      <c r="H30" s="230" t="s">
        <v>38</v>
      </c>
      <c r="I30" s="98" t="s">
        <v>176</v>
      </c>
      <c r="J30" s="363" t="s">
        <v>190</v>
      </c>
    </row>
    <row r="31" spans="1:10" ht="12.75" customHeight="1">
      <c r="A31" s="14"/>
      <c r="B31" s="225" t="s">
        <v>155</v>
      </c>
      <c r="C31" s="226"/>
      <c r="D31" s="231"/>
      <c r="E31" s="232" t="s">
        <v>194</v>
      </c>
      <c r="F31" s="99"/>
      <c r="G31" s="99"/>
      <c r="H31" s="233"/>
      <c r="I31" s="99"/>
      <c r="J31" s="364"/>
    </row>
    <row r="32" spans="1:10" ht="12.75" customHeight="1">
      <c r="A32" s="14"/>
      <c r="B32" s="143"/>
      <c r="C32" s="234"/>
      <c r="D32" s="235"/>
      <c r="E32" s="236"/>
      <c r="F32" s="100"/>
      <c r="G32" s="100"/>
      <c r="H32" s="237"/>
      <c r="I32" s="100"/>
      <c r="J32" s="364"/>
    </row>
    <row r="33" spans="1:10" ht="12.75" customHeight="1">
      <c r="A33" s="14"/>
      <c r="B33" s="143"/>
      <c r="C33" s="226"/>
      <c r="D33" s="231" t="s">
        <v>38</v>
      </c>
      <c r="E33" s="226" t="s">
        <v>203</v>
      </c>
      <c r="F33" s="99" t="s">
        <v>38</v>
      </c>
      <c r="G33" s="99" t="s">
        <v>38</v>
      </c>
      <c r="H33" s="233" t="s">
        <v>38</v>
      </c>
      <c r="I33" s="98" t="s">
        <v>176</v>
      </c>
      <c r="J33" s="364"/>
    </row>
    <row r="34" spans="1:10" ht="12.75" customHeight="1">
      <c r="A34" s="14"/>
      <c r="B34" s="143"/>
      <c r="C34" s="226"/>
      <c r="D34" s="238"/>
      <c r="E34" s="239" t="s">
        <v>202</v>
      </c>
      <c r="F34" s="101"/>
      <c r="G34" s="101"/>
      <c r="H34" s="240"/>
      <c r="I34" s="101"/>
      <c r="J34" s="364"/>
    </row>
    <row r="35" spans="1:10" ht="12.75" customHeight="1">
      <c r="A35" s="14"/>
      <c r="B35" s="143"/>
      <c r="C35" s="234"/>
      <c r="D35" s="235"/>
      <c r="E35" s="236"/>
      <c r="F35" s="100"/>
      <c r="G35" s="100"/>
      <c r="H35" s="237"/>
      <c r="I35" s="100"/>
      <c r="J35" s="364"/>
    </row>
    <row r="36" spans="1:10" ht="12.75" customHeight="1">
      <c r="A36" s="14"/>
      <c r="B36" s="143"/>
      <c r="C36" s="226"/>
      <c r="D36" s="227" t="s">
        <v>38</v>
      </c>
      <c r="E36" s="241" t="s">
        <v>204</v>
      </c>
      <c r="F36" s="229" t="s">
        <v>38</v>
      </c>
      <c r="G36" s="229" t="s">
        <v>38</v>
      </c>
      <c r="H36" s="230" t="s">
        <v>38</v>
      </c>
      <c r="I36" s="98" t="s">
        <v>176</v>
      </c>
      <c r="J36" s="364"/>
    </row>
    <row r="37" spans="1:10" ht="12.75" customHeight="1">
      <c r="A37" s="14"/>
      <c r="B37" s="143"/>
      <c r="C37" s="226"/>
      <c r="D37" s="231"/>
      <c r="E37" s="232" t="s">
        <v>202</v>
      </c>
      <c r="F37" s="99"/>
      <c r="G37" s="99"/>
      <c r="H37" s="233"/>
      <c r="I37" s="99"/>
      <c r="J37" s="364"/>
    </row>
    <row r="38" spans="1:10" ht="12.75" customHeight="1">
      <c r="A38" s="14"/>
      <c r="B38" s="143"/>
      <c r="C38" s="234"/>
      <c r="D38" s="235"/>
      <c r="E38" s="236"/>
      <c r="F38" s="100"/>
      <c r="G38" s="100"/>
      <c r="H38" s="237"/>
      <c r="I38" s="100"/>
      <c r="J38" s="364"/>
    </row>
    <row r="39" spans="1:10" ht="12.75" customHeight="1">
      <c r="A39" s="14"/>
      <c r="B39" s="143"/>
      <c r="C39" s="226"/>
      <c r="D39" s="231" t="s">
        <v>38</v>
      </c>
      <c r="E39" s="226" t="s">
        <v>49</v>
      </c>
      <c r="F39" s="99" t="s">
        <v>38</v>
      </c>
      <c r="G39" s="99" t="s">
        <v>38</v>
      </c>
      <c r="H39" s="233" t="s">
        <v>38</v>
      </c>
      <c r="I39" s="98" t="s">
        <v>176</v>
      </c>
      <c r="J39" s="127"/>
    </row>
    <row r="40" spans="1:10" ht="12.75" customHeight="1">
      <c r="A40" s="14"/>
      <c r="B40" s="143"/>
      <c r="C40" s="226"/>
      <c r="D40" s="238"/>
      <c r="E40" s="242"/>
      <c r="F40" s="101"/>
      <c r="G40" s="101"/>
      <c r="H40" s="240"/>
      <c r="I40" s="101"/>
      <c r="J40" s="127"/>
    </row>
    <row r="41" spans="1:10" ht="12.75" customHeight="1">
      <c r="A41" s="14"/>
      <c r="B41" s="143"/>
      <c r="C41" s="234"/>
      <c r="D41" s="235"/>
      <c r="E41" s="236"/>
      <c r="F41" s="100"/>
      <c r="G41" s="100"/>
      <c r="H41" s="237"/>
      <c r="I41" s="100"/>
      <c r="J41" s="127"/>
    </row>
    <row r="42" spans="1:10" ht="12.75" customHeight="1">
      <c r="A42" s="14"/>
      <c r="B42" s="143"/>
      <c r="C42" s="226"/>
      <c r="D42" s="227" t="s">
        <v>38</v>
      </c>
      <c r="E42" s="228" t="s">
        <v>51</v>
      </c>
      <c r="F42" s="229" t="s">
        <v>38</v>
      </c>
      <c r="G42" s="229" t="s">
        <v>38</v>
      </c>
      <c r="H42" s="230" t="s">
        <v>38</v>
      </c>
      <c r="I42" s="98" t="s">
        <v>176</v>
      </c>
      <c r="J42" s="127"/>
    </row>
    <row r="43" spans="1:10" ht="12.75" customHeight="1">
      <c r="A43" s="14"/>
      <c r="B43" s="143"/>
      <c r="C43" s="226"/>
      <c r="D43" s="231"/>
      <c r="E43" s="226"/>
      <c r="F43" s="99"/>
      <c r="G43" s="99"/>
      <c r="H43" s="233"/>
      <c r="I43" s="99"/>
      <c r="J43" s="127"/>
    </row>
    <row r="44" spans="1:10" ht="12.75" customHeight="1">
      <c r="A44" s="14"/>
      <c r="B44" s="143"/>
      <c r="C44" s="234"/>
      <c r="D44" s="235"/>
      <c r="E44" s="236"/>
      <c r="F44" s="100"/>
      <c r="G44" s="100"/>
      <c r="H44" s="237"/>
      <c r="I44" s="100"/>
      <c r="J44" s="127"/>
    </row>
    <row r="45" spans="1:10" ht="12.75" customHeight="1">
      <c r="A45" s="14"/>
      <c r="B45" s="143"/>
      <c r="C45" s="226"/>
      <c r="D45" s="231" t="s">
        <v>38</v>
      </c>
      <c r="E45" s="226" t="s">
        <v>205</v>
      </c>
      <c r="F45" s="99" t="s">
        <v>38</v>
      </c>
      <c r="G45" s="99" t="s">
        <v>38</v>
      </c>
      <c r="H45" s="233" t="s">
        <v>38</v>
      </c>
      <c r="I45" s="98" t="s">
        <v>176</v>
      </c>
      <c r="J45" s="127"/>
    </row>
    <row r="46" spans="1:10" ht="12.75" customHeight="1">
      <c r="A46" s="14"/>
      <c r="B46" s="143"/>
      <c r="C46" s="226"/>
      <c r="D46" s="238"/>
      <c r="E46" s="239" t="s">
        <v>202</v>
      </c>
      <c r="F46" s="101"/>
      <c r="G46" s="101"/>
      <c r="H46" s="240"/>
      <c r="I46" s="101"/>
      <c r="J46" s="127"/>
    </row>
    <row r="47" spans="1:10" ht="12.75" customHeight="1">
      <c r="A47" s="14"/>
      <c r="B47" s="243"/>
      <c r="C47" s="234"/>
      <c r="D47" s="235"/>
      <c r="E47" s="236"/>
      <c r="F47" s="100"/>
      <c r="G47" s="100"/>
      <c r="H47" s="237"/>
      <c r="I47" s="100"/>
      <c r="J47" s="127"/>
    </row>
    <row r="48" spans="1:10" ht="12.75" customHeight="1">
      <c r="A48" s="14"/>
      <c r="B48" s="57" t="s">
        <v>52</v>
      </c>
      <c r="C48" s="18" t="s">
        <v>37</v>
      </c>
      <c r="D48" s="36" t="s">
        <v>53</v>
      </c>
      <c r="E48" s="35" t="s">
        <v>101</v>
      </c>
      <c r="F48" s="67" t="s">
        <v>153</v>
      </c>
      <c r="G48" s="67" t="s">
        <v>153</v>
      </c>
      <c r="H48" s="38" t="s">
        <v>38</v>
      </c>
      <c r="I48" s="67" t="s">
        <v>176</v>
      </c>
      <c r="J48" s="363" t="s">
        <v>190</v>
      </c>
    </row>
    <row r="49" spans="1:10" ht="12.75" customHeight="1">
      <c r="A49" s="14"/>
      <c r="B49" s="10"/>
      <c r="C49" s="18"/>
      <c r="D49" s="21"/>
      <c r="E49" s="18" t="s">
        <v>54</v>
      </c>
      <c r="F49" s="29"/>
      <c r="G49" s="29"/>
      <c r="H49" s="32"/>
      <c r="I49" s="29"/>
      <c r="J49" s="364"/>
    </row>
    <row r="50" spans="1:10" ht="12.75" customHeight="1">
      <c r="A50" s="14"/>
      <c r="B50" s="10"/>
      <c r="C50" s="45"/>
      <c r="D50" s="41"/>
      <c r="E50" s="40"/>
      <c r="F50" s="42"/>
      <c r="G50" s="42"/>
      <c r="H50" s="43"/>
      <c r="I50" s="42"/>
      <c r="J50" s="364"/>
    </row>
    <row r="51" spans="1:10" ht="12.75" customHeight="1">
      <c r="A51" s="14"/>
      <c r="B51" s="10"/>
      <c r="C51" s="18"/>
      <c r="D51" s="21" t="s">
        <v>38</v>
      </c>
      <c r="E51" s="90" t="s">
        <v>102</v>
      </c>
      <c r="F51" s="67" t="s">
        <v>150</v>
      </c>
      <c r="G51" s="67" t="s">
        <v>150</v>
      </c>
      <c r="H51" s="32"/>
      <c r="I51" s="67" t="s">
        <v>176</v>
      </c>
      <c r="J51" s="364"/>
    </row>
    <row r="52" spans="1:10" ht="12.75" customHeight="1">
      <c r="A52" s="14"/>
      <c r="B52" s="10"/>
      <c r="C52" s="18"/>
      <c r="D52" s="25"/>
      <c r="E52" s="24"/>
      <c r="F52" s="28"/>
      <c r="G52" s="28"/>
      <c r="H52" s="31"/>
      <c r="I52" s="28"/>
      <c r="J52" s="364"/>
    </row>
    <row r="53" spans="1:10" ht="12.75" customHeight="1">
      <c r="A53" s="14"/>
      <c r="B53" s="10"/>
      <c r="C53" s="45"/>
      <c r="D53" s="41"/>
      <c r="E53" s="40"/>
      <c r="F53" s="42"/>
      <c r="G53" s="42"/>
      <c r="H53" s="43"/>
      <c r="I53" s="42"/>
      <c r="J53" s="364"/>
    </row>
    <row r="54" spans="1:10" ht="12.75" customHeight="1">
      <c r="A54" s="14"/>
      <c r="B54" s="10"/>
      <c r="C54" s="18"/>
      <c r="D54" s="21" t="s">
        <v>38</v>
      </c>
      <c r="E54" s="18" t="s">
        <v>206</v>
      </c>
      <c r="F54" s="67" t="s">
        <v>144</v>
      </c>
      <c r="G54" s="67" t="s">
        <v>144</v>
      </c>
      <c r="H54" s="32"/>
      <c r="I54" s="67" t="s">
        <v>176</v>
      </c>
      <c r="J54" s="364"/>
    </row>
    <row r="55" spans="1:10" ht="12.75" customHeight="1">
      <c r="A55" s="14"/>
      <c r="B55" s="10"/>
      <c r="C55" s="18"/>
      <c r="D55" s="25"/>
      <c r="E55" s="97" t="s">
        <v>202</v>
      </c>
      <c r="F55" s="28"/>
      <c r="G55" s="28"/>
      <c r="H55" s="31"/>
      <c r="I55" s="28"/>
      <c r="J55" s="364"/>
    </row>
    <row r="56" spans="1:10" ht="12.75" customHeight="1">
      <c r="A56" s="14"/>
      <c r="B56" s="10"/>
      <c r="C56" s="18"/>
      <c r="D56" s="25"/>
      <c r="E56" s="24"/>
      <c r="F56" s="28"/>
      <c r="G56" s="28"/>
      <c r="H56" s="31"/>
      <c r="I56" s="28"/>
      <c r="J56" s="364"/>
    </row>
    <row r="57" spans="1:10" ht="12.75" customHeight="1">
      <c r="A57" s="14"/>
      <c r="B57" s="10"/>
      <c r="C57" s="18"/>
      <c r="D57" s="25"/>
      <c r="E57" s="24"/>
      <c r="F57" s="28"/>
      <c r="G57" s="28"/>
      <c r="H57" s="31"/>
      <c r="I57" s="28"/>
      <c r="J57" s="127"/>
    </row>
    <row r="58" spans="1:10" ht="12.75" customHeight="1">
      <c r="A58" s="14"/>
      <c r="B58" s="10"/>
      <c r="C58" s="18"/>
      <c r="D58" s="25"/>
      <c r="E58" s="24"/>
      <c r="F58" s="28"/>
      <c r="G58" s="28"/>
      <c r="H58" s="31"/>
      <c r="I58" s="28"/>
      <c r="J58" s="127"/>
    </row>
    <row r="59" spans="1:10" ht="12.75" customHeight="1">
      <c r="A59" s="14"/>
      <c r="B59" s="39"/>
      <c r="C59" s="45"/>
      <c r="D59" s="106"/>
      <c r="E59" s="45"/>
      <c r="F59" s="107"/>
      <c r="G59" s="107"/>
      <c r="H59" s="108"/>
      <c r="I59" s="107"/>
      <c r="J59" s="127"/>
    </row>
    <row r="60" spans="1:10" ht="12.75" customHeight="1">
      <c r="A60" s="14"/>
      <c r="B60" s="93" t="s">
        <v>55</v>
      </c>
      <c r="C60" s="18" t="s">
        <v>37</v>
      </c>
      <c r="D60" s="36" t="s">
        <v>38</v>
      </c>
      <c r="E60" s="35" t="s">
        <v>100</v>
      </c>
      <c r="F60" s="37" t="s">
        <v>153</v>
      </c>
      <c r="G60" s="38" t="s">
        <v>153</v>
      </c>
      <c r="H60" s="37"/>
      <c r="I60" s="37" t="s">
        <v>176</v>
      </c>
      <c r="J60" s="363" t="s">
        <v>190</v>
      </c>
    </row>
    <row r="61" spans="1:10" ht="12.75" customHeight="1">
      <c r="A61" s="14"/>
      <c r="B61" s="58"/>
      <c r="C61" s="18"/>
      <c r="D61" s="25"/>
      <c r="E61" s="24"/>
      <c r="F61" s="28"/>
      <c r="G61" s="31"/>
      <c r="H61" s="28"/>
      <c r="I61" s="28"/>
      <c r="J61" s="364"/>
    </row>
    <row r="62" spans="1:10" ht="12.75" customHeight="1">
      <c r="A62" s="14"/>
      <c r="B62" s="59"/>
      <c r="C62" s="18"/>
      <c r="D62" s="41"/>
      <c r="E62" s="40"/>
      <c r="F62" s="42"/>
      <c r="G62" s="43"/>
      <c r="H62" s="42"/>
      <c r="I62" s="42"/>
      <c r="J62" s="364"/>
    </row>
    <row r="63" spans="1:10" ht="12.75" customHeight="1">
      <c r="A63" s="14"/>
      <c r="B63" s="59"/>
      <c r="C63" s="18"/>
      <c r="D63" s="36" t="s">
        <v>38</v>
      </c>
      <c r="E63" s="35" t="s">
        <v>105</v>
      </c>
      <c r="F63" s="37" t="s">
        <v>156</v>
      </c>
      <c r="G63" s="38" t="s">
        <v>156</v>
      </c>
      <c r="H63" s="37"/>
      <c r="I63" s="37" t="s">
        <v>176</v>
      </c>
      <c r="J63" s="364"/>
    </row>
    <row r="64" spans="1:10" ht="12.75" customHeight="1">
      <c r="A64" s="14"/>
      <c r="B64" s="59"/>
      <c r="C64" s="18"/>
      <c r="D64" s="25"/>
      <c r="E64" s="24"/>
      <c r="F64" s="28"/>
      <c r="G64" s="31"/>
      <c r="H64" s="28"/>
      <c r="I64" s="29"/>
      <c r="J64" s="364"/>
    </row>
    <row r="65" spans="1:10" ht="12.75" customHeight="1">
      <c r="A65" s="14"/>
      <c r="B65" s="59"/>
      <c r="C65" s="18"/>
      <c r="D65" s="41"/>
      <c r="E65" s="40"/>
      <c r="F65" s="42"/>
      <c r="G65" s="43"/>
      <c r="H65" s="42"/>
      <c r="I65" s="74"/>
      <c r="J65" s="364"/>
    </row>
    <row r="66" spans="1:10" ht="12.75" customHeight="1">
      <c r="A66" s="14"/>
      <c r="B66" s="59"/>
      <c r="C66" s="18"/>
      <c r="D66" s="36" t="s">
        <v>38</v>
      </c>
      <c r="E66" s="35" t="s">
        <v>106</v>
      </c>
      <c r="F66" s="37" t="s">
        <v>157</v>
      </c>
      <c r="G66" s="38"/>
      <c r="H66" s="37"/>
      <c r="I66" s="67" t="s">
        <v>176</v>
      </c>
      <c r="J66" s="364"/>
    </row>
    <row r="67" spans="1:10" ht="12.75" customHeight="1">
      <c r="A67" s="14"/>
      <c r="B67" s="58"/>
      <c r="C67" s="18"/>
      <c r="D67" s="25"/>
      <c r="E67" s="24"/>
      <c r="F67" s="28"/>
      <c r="G67" s="31"/>
      <c r="H67" s="28"/>
      <c r="I67" s="28"/>
      <c r="J67" s="364"/>
    </row>
    <row r="68" spans="1:10" ht="12.75" customHeight="1">
      <c r="A68" s="14"/>
      <c r="B68" s="59"/>
      <c r="C68" s="18"/>
      <c r="D68" s="41"/>
      <c r="E68" s="40"/>
      <c r="F68" s="42"/>
      <c r="G68" s="43"/>
      <c r="H68" s="42"/>
      <c r="I68" s="42"/>
      <c r="J68" s="364"/>
    </row>
    <row r="69" spans="1:10" ht="12.75" customHeight="1">
      <c r="A69" s="14"/>
      <c r="B69" s="59"/>
      <c r="C69" s="18"/>
      <c r="D69" s="36" t="s">
        <v>38</v>
      </c>
      <c r="E69" s="105" t="s">
        <v>171</v>
      </c>
      <c r="F69" s="37" t="s">
        <v>94</v>
      </c>
      <c r="G69" s="37" t="s">
        <v>94</v>
      </c>
      <c r="H69" s="37"/>
      <c r="I69" s="37" t="s">
        <v>176</v>
      </c>
      <c r="J69" s="127"/>
    </row>
    <row r="70" spans="1:10" ht="12.75" customHeight="1">
      <c r="A70" s="14"/>
      <c r="B70" s="59"/>
      <c r="C70" s="18"/>
      <c r="D70" s="25"/>
      <c r="E70" s="24" t="s">
        <v>111</v>
      </c>
      <c r="F70" s="28"/>
      <c r="G70" s="31"/>
      <c r="H70" s="28"/>
      <c r="I70" s="29"/>
      <c r="J70" s="127"/>
    </row>
    <row r="71" spans="1:10" ht="12.75" customHeight="1" thickBot="1">
      <c r="A71" s="15"/>
      <c r="B71" s="64"/>
      <c r="C71" s="19"/>
      <c r="D71" s="49"/>
      <c r="E71" s="48"/>
      <c r="F71" s="50"/>
      <c r="G71" s="51"/>
      <c r="H71" s="50"/>
      <c r="I71" s="50"/>
      <c r="J71" s="128"/>
    </row>
    <row r="72" spans="2:10" ht="12.75" customHeight="1" thickBot="1">
      <c r="B72" s="244"/>
      <c r="C72" s="244"/>
      <c r="D72" s="244"/>
      <c r="E72" s="244"/>
      <c r="F72" s="245"/>
      <c r="G72" s="245"/>
      <c r="H72" s="245"/>
      <c r="I72" s="245"/>
      <c r="J72" s="246"/>
    </row>
    <row r="73" spans="1:10" ht="12.75" customHeight="1">
      <c r="A73" s="366" t="s">
        <v>93</v>
      </c>
      <c r="B73" s="16" t="s">
        <v>140</v>
      </c>
      <c r="C73" s="18" t="s">
        <v>37</v>
      </c>
      <c r="D73" s="36" t="s">
        <v>38</v>
      </c>
      <c r="E73" s="35" t="s">
        <v>107</v>
      </c>
      <c r="F73" s="37" t="s">
        <v>94</v>
      </c>
      <c r="G73" s="38"/>
      <c r="H73" s="37"/>
      <c r="I73" s="37" t="s">
        <v>176</v>
      </c>
      <c r="J73" s="364" t="s">
        <v>188</v>
      </c>
    </row>
    <row r="74" spans="1:10" ht="12.75" customHeight="1">
      <c r="A74" s="367"/>
      <c r="B74" s="59"/>
      <c r="C74" s="18"/>
      <c r="D74" s="25"/>
      <c r="E74" s="24"/>
      <c r="F74" s="28"/>
      <c r="G74" s="31"/>
      <c r="H74" s="28"/>
      <c r="I74" s="28"/>
      <c r="J74" s="364"/>
    </row>
    <row r="75" spans="1:10" ht="12.75" customHeight="1">
      <c r="A75" s="367"/>
      <c r="B75" s="59"/>
      <c r="C75" s="18"/>
      <c r="D75" s="41"/>
      <c r="E75" s="40"/>
      <c r="F75" s="42"/>
      <c r="G75" s="43"/>
      <c r="H75" s="42"/>
      <c r="I75" s="42"/>
      <c r="J75" s="364"/>
    </row>
    <row r="76" spans="1:10" ht="12.75" customHeight="1">
      <c r="A76" s="367"/>
      <c r="B76" s="58"/>
      <c r="C76" s="18"/>
      <c r="D76" s="36" t="s">
        <v>56</v>
      </c>
      <c r="E76" s="35" t="s">
        <v>110</v>
      </c>
      <c r="F76" s="37" t="s">
        <v>150</v>
      </c>
      <c r="G76" s="37" t="s">
        <v>150</v>
      </c>
      <c r="H76" s="37" t="s">
        <v>38</v>
      </c>
      <c r="I76" s="37" t="s">
        <v>176</v>
      </c>
      <c r="J76" s="364"/>
    </row>
    <row r="77" spans="1:10" ht="12.75" customHeight="1">
      <c r="A77" s="367"/>
      <c r="B77" s="59"/>
      <c r="C77" s="18"/>
      <c r="D77" s="25"/>
      <c r="E77" s="96"/>
      <c r="F77" s="28"/>
      <c r="G77" s="31"/>
      <c r="H77" s="28"/>
      <c r="I77" s="29"/>
      <c r="J77" s="364"/>
    </row>
    <row r="78" spans="1:10" ht="12.75" customHeight="1">
      <c r="A78" s="367"/>
      <c r="B78" s="58"/>
      <c r="C78" s="18"/>
      <c r="D78" s="41"/>
      <c r="E78" s="40"/>
      <c r="F78" s="42"/>
      <c r="G78" s="43"/>
      <c r="H78" s="42"/>
      <c r="I78" s="74"/>
      <c r="J78" s="364"/>
    </row>
    <row r="79" spans="1:10" ht="12.75" customHeight="1">
      <c r="A79" s="367"/>
      <c r="B79" s="58"/>
      <c r="C79" s="18"/>
      <c r="D79" s="36" t="s">
        <v>38</v>
      </c>
      <c r="E79" s="35" t="s">
        <v>172</v>
      </c>
      <c r="F79" s="37" t="s">
        <v>144</v>
      </c>
      <c r="G79" s="37" t="s">
        <v>144</v>
      </c>
      <c r="H79" s="37"/>
      <c r="I79" s="67" t="s">
        <v>176</v>
      </c>
      <c r="J79" s="364"/>
    </row>
    <row r="80" spans="1:10" ht="12.75" customHeight="1">
      <c r="A80" s="367"/>
      <c r="B80" s="58"/>
      <c r="C80" s="18"/>
      <c r="D80" s="25"/>
      <c r="E80" s="96"/>
      <c r="F80" s="28"/>
      <c r="G80" s="31"/>
      <c r="H80" s="28"/>
      <c r="I80" s="28"/>
      <c r="J80" s="364"/>
    </row>
    <row r="81" spans="1:10" ht="12.75" customHeight="1">
      <c r="A81" s="367"/>
      <c r="B81" s="58"/>
      <c r="C81" s="18"/>
      <c r="D81" s="41"/>
      <c r="E81" s="40"/>
      <c r="F81" s="42"/>
      <c r="G81" s="43"/>
      <c r="H81" s="42"/>
      <c r="I81" s="42"/>
      <c r="J81" s="364"/>
    </row>
    <row r="82" spans="1:10" ht="12.75" customHeight="1">
      <c r="A82" s="367"/>
      <c r="B82" s="58"/>
      <c r="C82" s="18"/>
      <c r="D82" s="36" t="s">
        <v>38</v>
      </c>
      <c r="E82" s="105" t="s">
        <v>171</v>
      </c>
      <c r="F82" s="37" t="s">
        <v>94</v>
      </c>
      <c r="G82" s="37" t="s">
        <v>94</v>
      </c>
      <c r="H82" s="37" t="s">
        <v>38</v>
      </c>
      <c r="I82" s="67" t="s">
        <v>176</v>
      </c>
      <c r="J82" s="131"/>
    </row>
    <row r="83" spans="1:10" ht="12.75" customHeight="1">
      <c r="A83" s="367"/>
      <c r="B83" s="59"/>
      <c r="C83" s="18"/>
      <c r="D83" s="25"/>
      <c r="E83" s="96"/>
      <c r="F83" s="28"/>
      <c r="G83" s="31"/>
      <c r="H83" s="28"/>
      <c r="I83" s="29"/>
      <c r="J83" s="131"/>
    </row>
    <row r="84" spans="1:10" ht="12.75" customHeight="1">
      <c r="A84" s="367"/>
      <c r="B84" s="44"/>
      <c r="C84" s="45"/>
      <c r="D84" s="41"/>
      <c r="E84" s="40"/>
      <c r="F84" s="42"/>
      <c r="G84" s="43"/>
      <c r="H84" s="42"/>
      <c r="I84" s="42"/>
      <c r="J84" s="131"/>
    </row>
    <row r="85" spans="1:10" ht="12.75" customHeight="1">
      <c r="A85" s="367"/>
      <c r="B85" s="95" t="s">
        <v>139</v>
      </c>
      <c r="C85" s="60" t="s">
        <v>37</v>
      </c>
      <c r="D85" s="36" t="s">
        <v>53</v>
      </c>
      <c r="E85" s="35" t="s">
        <v>108</v>
      </c>
      <c r="F85" s="37" t="s">
        <v>158</v>
      </c>
      <c r="G85" s="38"/>
      <c r="H85" s="37" t="s">
        <v>38</v>
      </c>
      <c r="I85" s="67" t="s">
        <v>176</v>
      </c>
      <c r="J85" s="363" t="s">
        <v>188</v>
      </c>
    </row>
    <row r="86" spans="1:10" ht="12.75" customHeight="1">
      <c r="A86" s="367"/>
      <c r="B86" s="58"/>
      <c r="C86" s="18"/>
      <c r="D86" s="25"/>
      <c r="E86" s="24"/>
      <c r="F86" s="28"/>
      <c r="G86" s="31"/>
      <c r="H86" s="28"/>
      <c r="I86" s="28"/>
      <c r="J86" s="364"/>
    </row>
    <row r="87" spans="1:10" ht="12.75" customHeight="1">
      <c r="A87" s="367"/>
      <c r="B87" s="59"/>
      <c r="C87" s="18"/>
      <c r="D87" s="41"/>
      <c r="E87" s="40"/>
      <c r="F87" s="42"/>
      <c r="G87" s="43"/>
      <c r="H87" s="42"/>
      <c r="I87" s="42"/>
      <c r="J87" s="364"/>
    </row>
    <row r="88" spans="1:10" ht="12.75" customHeight="1">
      <c r="A88" s="367"/>
      <c r="B88" s="59"/>
      <c r="C88" s="18"/>
      <c r="D88" s="36" t="s">
        <v>53</v>
      </c>
      <c r="E88" s="35" t="s">
        <v>109</v>
      </c>
      <c r="F88" s="37" t="s">
        <v>150</v>
      </c>
      <c r="G88" s="38"/>
      <c r="H88" s="37" t="s">
        <v>38</v>
      </c>
      <c r="I88" s="67" t="s">
        <v>176</v>
      </c>
      <c r="J88" s="364"/>
    </row>
    <row r="89" spans="1:10" ht="12.75" customHeight="1">
      <c r="A89" s="367"/>
      <c r="B89" s="59"/>
      <c r="C89" s="18"/>
      <c r="D89" s="25"/>
      <c r="E89" s="96"/>
      <c r="F89" s="28"/>
      <c r="G89" s="31"/>
      <c r="H89" s="28"/>
      <c r="I89" s="29"/>
      <c r="J89" s="364"/>
    </row>
    <row r="90" spans="1:10" ht="12.75" customHeight="1">
      <c r="A90" s="14"/>
      <c r="B90" s="59"/>
      <c r="C90" s="18"/>
      <c r="D90" s="41"/>
      <c r="E90" s="40"/>
      <c r="F90" s="42"/>
      <c r="G90" s="43"/>
      <c r="H90" s="42"/>
      <c r="I90" s="42"/>
      <c r="J90" s="364"/>
    </row>
    <row r="91" spans="1:10" ht="12.75" customHeight="1">
      <c r="A91" s="14"/>
      <c r="B91" s="59"/>
      <c r="C91" s="18"/>
      <c r="D91" s="36" t="s">
        <v>53</v>
      </c>
      <c r="E91" s="35" t="s">
        <v>112</v>
      </c>
      <c r="F91" s="37" t="s">
        <v>159</v>
      </c>
      <c r="G91" s="38"/>
      <c r="H91" s="37" t="s">
        <v>38</v>
      </c>
      <c r="I91" s="67" t="s">
        <v>176</v>
      </c>
      <c r="J91" s="364"/>
    </row>
    <row r="92" spans="1:10" ht="12.75" customHeight="1">
      <c r="A92" s="14"/>
      <c r="B92" s="59"/>
      <c r="C92" s="18"/>
      <c r="D92" s="25"/>
      <c r="E92" s="24" t="s">
        <v>160</v>
      </c>
      <c r="F92" s="28"/>
      <c r="G92" s="31"/>
      <c r="H92" s="28"/>
      <c r="I92" s="28"/>
      <c r="J92" s="364"/>
    </row>
    <row r="93" spans="1:10" ht="12.75" customHeight="1">
      <c r="A93" s="14"/>
      <c r="B93" s="59"/>
      <c r="C93" s="18"/>
      <c r="D93" s="41"/>
      <c r="E93" s="40"/>
      <c r="F93" s="42"/>
      <c r="G93" s="43"/>
      <c r="H93" s="42"/>
      <c r="I93" s="42"/>
      <c r="J93" s="364"/>
    </row>
    <row r="94" spans="1:10" ht="12.75" customHeight="1">
      <c r="A94" s="14"/>
      <c r="B94" s="58"/>
      <c r="C94" s="18"/>
      <c r="D94" s="36" t="s">
        <v>53</v>
      </c>
      <c r="E94" s="35" t="s">
        <v>113</v>
      </c>
      <c r="F94" s="37" t="s">
        <v>161</v>
      </c>
      <c r="G94" s="38"/>
      <c r="H94" s="37" t="s">
        <v>38</v>
      </c>
      <c r="I94" s="67" t="s">
        <v>176</v>
      </c>
      <c r="J94" s="131"/>
    </row>
    <row r="95" spans="1:10" ht="12.75" customHeight="1">
      <c r="A95" s="14"/>
      <c r="B95" s="59"/>
      <c r="C95" s="18"/>
      <c r="D95" s="25"/>
      <c r="E95" s="24"/>
      <c r="F95" s="28"/>
      <c r="G95" s="31"/>
      <c r="H95" s="28"/>
      <c r="I95" s="28"/>
      <c r="J95" s="131"/>
    </row>
    <row r="96" spans="1:10" ht="12.75" customHeight="1">
      <c r="A96" s="14"/>
      <c r="B96" s="59"/>
      <c r="C96" s="18"/>
      <c r="D96" s="41"/>
      <c r="E96" s="40"/>
      <c r="F96" s="42"/>
      <c r="G96" s="43"/>
      <c r="H96" s="42"/>
      <c r="I96" s="42"/>
      <c r="J96" s="131"/>
    </row>
    <row r="97" spans="1:10" ht="12.75" customHeight="1">
      <c r="A97" s="14"/>
      <c r="B97" s="59"/>
      <c r="C97" s="18"/>
      <c r="D97" s="36" t="s">
        <v>53</v>
      </c>
      <c r="E97" s="105" t="s">
        <v>174</v>
      </c>
      <c r="F97" s="37" t="s">
        <v>162</v>
      </c>
      <c r="G97" s="38"/>
      <c r="H97" s="37" t="s">
        <v>38</v>
      </c>
      <c r="I97" s="67" t="s">
        <v>176</v>
      </c>
      <c r="J97" s="131"/>
    </row>
    <row r="98" spans="1:10" ht="12.75" customHeight="1">
      <c r="A98" s="14"/>
      <c r="B98" s="59"/>
      <c r="C98" s="18"/>
      <c r="D98" s="25"/>
      <c r="E98" s="96" t="s">
        <v>173</v>
      </c>
      <c r="F98" s="28"/>
      <c r="G98" s="31"/>
      <c r="H98" s="28"/>
      <c r="I98" s="28"/>
      <c r="J98" s="131"/>
    </row>
    <row r="99" spans="1:10" ht="12.75" customHeight="1">
      <c r="A99" s="14"/>
      <c r="B99" s="44"/>
      <c r="C99" s="45"/>
      <c r="D99" s="41"/>
      <c r="E99" s="40"/>
      <c r="F99" s="42"/>
      <c r="G99" s="43"/>
      <c r="H99" s="42"/>
      <c r="I99" s="42"/>
      <c r="J99" s="132"/>
    </row>
    <row r="100" spans="1:10" ht="12.75" customHeight="1">
      <c r="A100" s="14"/>
      <c r="B100" s="16" t="s">
        <v>138</v>
      </c>
      <c r="C100" s="60" t="s">
        <v>37</v>
      </c>
      <c r="D100" s="36" t="s">
        <v>38</v>
      </c>
      <c r="E100" s="105" t="s">
        <v>208</v>
      </c>
      <c r="F100" s="37" t="s">
        <v>157</v>
      </c>
      <c r="G100" s="37" t="s">
        <v>157</v>
      </c>
      <c r="H100" s="37"/>
      <c r="I100" s="67" t="s">
        <v>176</v>
      </c>
      <c r="J100" s="363" t="s">
        <v>188</v>
      </c>
    </row>
    <row r="101" spans="1:10" ht="12.75" customHeight="1">
      <c r="A101" s="14"/>
      <c r="B101" s="59"/>
      <c r="C101" s="18"/>
      <c r="D101" s="25"/>
      <c r="E101" s="24" t="s">
        <v>207</v>
      </c>
      <c r="F101" s="28"/>
      <c r="G101" s="31"/>
      <c r="H101" s="28"/>
      <c r="I101" s="28"/>
      <c r="J101" s="364"/>
    </row>
    <row r="102" spans="1:10" ht="12.75" customHeight="1">
      <c r="A102" s="14"/>
      <c r="B102" s="59"/>
      <c r="C102" s="18"/>
      <c r="D102" s="41"/>
      <c r="E102" s="40"/>
      <c r="F102" s="42"/>
      <c r="G102" s="43"/>
      <c r="H102" s="42"/>
      <c r="I102" s="42"/>
      <c r="J102" s="364"/>
    </row>
    <row r="103" spans="1:10" ht="12.75" customHeight="1">
      <c r="A103" s="14"/>
      <c r="B103" s="59"/>
      <c r="C103" s="18"/>
      <c r="D103" s="36" t="s">
        <v>38</v>
      </c>
      <c r="E103" s="35" t="s">
        <v>114</v>
      </c>
      <c r="F103" s="37" t="s">
        <v>163</v>
      </c>
      <c r="G103" s="37" t="s">
        <v>163</v>
      </c>
      <c r="H103" s="37"/>
      <c r="I103" s="67" t="s">
        <v>176</v>
      </c>
      <c r="J103" s="364"/>
    </row>
    <row r="104" spans="1:10" ht="12.75" customHeight="1">
      <c r="A104" s="14"/>
      <c r="B104" s="59"/>
      <c r="C104" s="18"/>
      <c r="D104" s="25"/>
      <c r="E104" s="24"/>
      <c r="F104" s="28"/>
      <c r="G104" s="31"/>
      <c r="H104" s="28"/>
      <c r="I104" s="28"/>
      <c r="J104" s="364"/>
    </row>
    <row r="105" spans="1:10" ht="12.75" customHeight="1">
      <c r="A105" s="14"/>
      <c r="B105" s="59"/>
      <c r="C105" s="18"/>
      <c r="D105" s="41"/>
      <c r="E105" s="40"/>
      <c r="F105" s="42"/>
      <c r="G105" s="43"/>
      <c r="H105" s="42"/>
      <c r="I105" s="42"/>
      <c r="J105" s="364"/>
    </row>
    <row r="106" spans="1:10" ht="12.75" customHeight="1">
      <c r="A106" s="14"/>
      <c r="B106" s="59"/>
      <c r="C106" s="18"/>
      <c r="D106" s="36" t="s">
        <v>38</v>
      </c>
      <c r="E106" s="35" t="s">
        <v>115</v>
      </c>
      <c r="F106" s="37" t="s">
        <v>149</v>
      </c>
      <c r="G106" s="37" t="s">
        <v>149</v>
      </c>
      <c r="H106" s="37"/>
      <c r="I106" s="67" t="s">
        <v>176</v>
      </c>
      <c r="J106" s="364"/>
    </row>
    <row r="107" spans="1:10" ht="12.75" customHeight="1">
      <c r="A107" s="14"/>
      <c r="B107" s="59"/>
      <c r="C107" s="18"/>
      <c r="D107" s="25"/>
      <c r="E107" s="24" t="s">
        <v>160</v>
      </c>
      <c r="F107" s="28"/>
      <c r="G107" s="31"/>
      <c r="H107" s="28"/>
      <c r="I107" s="28"/>
      <c r="J107" s="364"/>
    </row>
    <row r="108" spans="1:10" ht="12.75" customHeight="1">
      <c r="A108" s="14"/>
      <c r="B108" s="59"/>
      <c r="C108" s="18"/>
      <c r="D108" s="41"/>
      <c r="E108" s="40"/>
      <c r="F108" s="42"/>
      <c r="G108" s="43"/>
      <c r="H108" s="42"/>
      <c r="I108" s="42"/>
      <c r="J108" s="364"/>
    </row>
    <row r="109" spans="1:10" ht="12.75" customHeight="1">
      <c r="A109" s="14"/>
      <c r="B109" s="59"/>
      <c r="C109" s="18"/>
      <c r="D109" s="36" t="s">
        <v>38</v>
      </c>
      <c r="E109" s="35" t="s">
        <v>116</v>
      </c>
      <c r="F109" s="37" t="s">
        <v>144</v>
      </c>
      <c r="G109" s="37" t="s">
        <v>144</v>
      </c>
      <c r="H109" s="37"/>
      <c r="I109" s="67" t="s">
        <v>176</v>
      </c>
      <c r="J109" s="131"/>
    </row>
    <row r="110" spans="1:10" ht="12.75" customHeight="1">
      <c r="A110" s="14"/>
      <c r="B110" s="59"/>
      <c r="C110" s="18"/>
      <c r="D110" s="25"/>
      <c r="E110" s="24" t="s">
        <v>160</v>
      </c>
      <c r="F110" s="28"/>
      <c r="G110" s="31"/>
      <c r="H110" s="28"/>
      <c r="I110" s="28"/>
      <c r="J110" s="131"/>
    </row>
    <row r="111" spans="1:10" ht="12.75" customHeight="1">
      <c r="A111" s="14"/>
      <c r="B111" s="59"/>
      <c r="C111" s="18"/>
      <c r="D111" s="41"/>
      <c r="E111" s="40"/>
      <c r="F111" s="42"/>
      <c r="G111" s="43"/>
      <c r="H111" s="42"/>
      <c r="I111" s="42"/>
      <c r="J111" s="131"/>
    </row>
    <row r="112" spans="1:10" ht="12.75" customHeight="1">
      <c r="A112" s="14"/>
      <c r="B112" s="58"/>
      <c r="C112" s="18"/>
      <c r="D112" s="36"/>
      <c r="E112" s="35"/>
      <c r="F112" s="37"/>
      <c r="G112" s="38"/>
      <c r="H112" s="37"/>
      <c r="I112" s="37"/>
      <c r="J112" s="131"/>
    </row>
    <row r="113" spans="1:10" ht="12.75" customHeight="1">
      <c r="A113" s="14"/>
      <c r="B113" s="59"/>
      <c r="C113" s="18"/>
      <c r="D113" s="25"/>
      <c r="E113" s="24"/>
      <c r="F113" s="28"/>
      <c r="G113" s="31"/>
      <c r="H113" s="28"/>
      <c r="I113" s="28"/>
      <c r="J113" s="131"/>
    </row>
    <row r="114" spans="1:10" ht="12.75" customHeight="1">
      <c r="A114" s="14"/>
      <c r="B114" s="59"/>
      <c r="C114" s="18"/>
      <c r="D114" s="25"/>
      <c r="E114" s="24"/>
      <c r="F114" s="28"/>
      <c r="G114" s="31"/>
      <c r="H114" s="28"/>
      <c r="I114" s="28"/>
      <c r="J114" s="131"/>
    </row>
    <row r="115" spans="1:10" ht="12.75" customHeight="1">
      <c r="A115" s="14"/>
      <c r="B115" s="59"/>
      <c r="C115" s="18"/>
      <c r="D115" s="25"/>
      <c r="E115" s="24"/>
      <c r="F115" s="28"/>
      <c r="G115" s="31"/>
      <c r="H115" s="28"/>
      <c r="I115" s="28"/>
      <c r="J115" s="131"/>
    </row>
    <row r="116" spans="1:10" ht="12.75" customHeight="1">
      <c r="A116" s="14"/>
      <c r="B116" s="59"/>
      <c r="C116" s="18"/>
      <c r="D116" s="25"/>
      <c r="E116" s="24"/>
      <c r="F116" s="28"/>
      <c r="G116" s="31"/>
      <c r="H116" s="28"/>
      <c r="I116" s="28"/>
      <c r="J116" s="131"/>
    </row>
    <row r="117" spans="1:10" ht="12.75" customHeight="1">
      <c r="A117" s="14"/>
      <c r="B117" s="59"/>
      <c r="C117" s="18"/>
      <c r="D117" s="25"/>
      <c r="E117" s="24"/>
      <c r="F117" s="28"/>
      <c r="G117" s="31"/>
      <c r="H117" s="28"/>
      <c r="I117" s="28"/>
      <c r="J117" s="131"/>
    </row>
    <row r="118" spans="1:10" ht="12.75" customHeight="1">
      <c r="A118" s="14"/>
      <c r="B118" s="59"/>
      <c r="C118" s="18"/>
      <c r="D118" s="25"/>
      <c r="E118" s="24"/>
      <c r="F118" s="28"/>
      <c r="G118" s="31"/>
      <c r="H118" s="28"/>
      <c r="I118" s="28"/>
      <c r="J118" s="131"/>
    </row>
    <row r="119" spans="1:10" ht="12.75" customHeight="1">
      <c r="A119" s="14"/>
      <c r="B119" s="59"/>
      <c r="C119" s="18"/>
      <c r="D119" s="25"/>
      <c r="E119" s="24"/>
      <c r="F119" s="28"/>
      <c r="G119" s="31"/>
      <c r="H119" s="28"/>
      <c r="I119" s="28"/>
      <c r="J119" s="131"/>
    </row>
    <row r="120" spans="1:10" ht="12.75" customHeight="1">
      <c r="A120" s="14"/>
      <c r="B120" s="59"/>
      <c r="C120" s="18"/>
      <c r="D120" s="62"/>
      <c r="E120" s="24"/>
      <c r="F120" s="28"/>
      <c r="G120" s="31"/>
      <c r="H120" s="28"/>
      <c r="I120" s="28"/>
      <c r="J120" s="131"/>
    </row>
    <row r="121" spans="1:10" ht="12.75" customHeight="1">
      <c r="A121" s="14"/>
      <c r="B121" s="44"/>
      <c r="C121" s="45"/>
      <c r="D121" s="41"/>
      <c r="E121" s="40"/>
      <c r="F121" s="42"/>
      <c r="G121" s="43"/>
      <c r="H121" s="42"/>
      <c r="I121" s="42"/>
      <c r="J121" s="131"/>
    </row>
    <row r="122" spans="1:10" ht="12.75" customHeight="1">
      <c r="A122" s="14"/>
      <c r="B122" s="93" t="s">
        <v>164</v>
      </c>
      <c r="C122" s="10" t="s">
        <v>37</v>
      </c>
      <c r="D122" s="122" t="s">
        <v>38</v>
      </c>
      <c r="E122" s="78" t="s">
        <v>119</v>
      </c>
      <c r="F122" s="37" t="s">
        <v>149</v>
      </c>
      <c r="G122" s="37" t="s">
        <v>149</v>
      </c>
      <c r="H122" s="37"/>
      <c r="I122" s="37" t="s">
        <v>176</v>
      </c>
      <c r="J122" s="360" t="s">
        <v>209</v>
      </c>
    </row>
    <row r="123" spans="1:10" ht="12.75" customHeight="1">
      <c r="A123" s="14"/>
      <c r="B123" s="111" t="s">
        <v>57</v>
      </c>
      <c r="C123" s="10"/>
      <c r="D123" s="118"/>
      <c r="E123" s="52"/>
      <c r="F123" s="28"/>
      <c r="G123" s="54"/>
      <c r="H123" s="28"/>
      <c r="I123" s="28"/>
      <c r="J123" s="361"/>
    </row>
    <row r="124" spans="1:10" ht="12.75" customHeight="1">
      <c r="A124" s="14"/>
      <c r="B124" s="59"/>
      <c r="C124" s="10"/>
      <c r="D124" s="123"/>
      <c r="E124" s="71"/>
      <c r="F124" s="42"/>
      <c r="G124" s="69"/>
      <c r="H124" s="42"/>
      <c r="I124" s="42"/>
      <c r="J124" s="361"/>
    </row>
    <row r="125" spans="1:10" ht="12.75" customHeight="1">
      <c r="A125" s="14"/>
      <c r="B125" s="59"/>
      <c r="C125" s="10"/>
      <c r="D125" s="122" t="s">
        <v>38</v>
      </c>
      <c r="E125" s="70" t="s">
        <v>165</v>
      </c>
      <c r="F125" s="67" t="s">
        <v>148</v>
      </c>
      <c r="G125" s="67" t="s">
        <v>148</v>
      </c>
      <c r="H125" s="67"/>
      <c r="I125" s="37" t="s">
        <v>176</v>
      </c>
      <c r="J125" s="361"/>
    </row>
    <row r="126" spans="1:10" ht="12.75" customHeight="1">
      <c r="A126" s="14"/>
      <c r="B126" s="59"/>
      <c r="C126" s="10"/>
      <c r="D126" s="118"/>
      <c r="E126" s="52"/>
      <c r="F126" s="28"/>
      <c r="G126" s="54"/>
      <c r="H126" s="28"/>
      <c r="I126" s="29"/>
      <c r="J126" s="361"/>
    </row>
    <row r="127" spans="1:10" ht="12.75" customHeight="1" thickBot="1">
      <c r="A127" s="14"/>
      <c r="B127" s="59"/>
      <c r="C127" s="10"/>
      <c r="D127" s="119"/>
      <c r="E127" s="71"/>
      <c r="F127" s="42"/>
      <c r="G127" s="69"/>
      <c r="H127" s="42"/>
      <c r="I127" s="42"/>
      <c r="J127" s="362"/>
    </row>
    <row r="128" spans="1:11" ht="12.75" customHeight="1">
      <c r="A128" s="11"/>
      <c r="B128" s="11"/>
      <c r="C128" s="11"/>
      <c r="D128" s="11"/>
      <c r="E128" s="11"/>
      <c r="F128" s="55"/>
      <c r="G128" s="55"/>
      <c r="H128" s="55"/>
      <c r="I128" s="55"/>
      <c r="J128" s="133"/>
      <c r="K128" s="10"/>
    </row>
  </sheetData>
  <sheetProtection/>
  <mergeCells count="20">
    <mergeCell ref="E4:E5"/>
    <mergeCell ref="F4:H4"/>
    <mergeCell ref="J85:J93"/>
    <mergeCell ref="J100:J108"/>
    <mergeCell ref="A73:A89"/>
    <mergeCell ref="I4:J4"/>
    <mergeCell ref="B3:B5"/>
    <mergeCell ref="C3:D3"/>
    <mergeCell ref="D4:D5"/>
    <mergeCell ref="E3:J3"/>
    <mergeCell ref="J122:J127"/>
    <mergeCell ref="J48:J56"/>
    <mergeCell ref="J60:J68"/>
    <mergeCell ref="J73:J81"/>
    <mergeCell ref="J21:J29"/>
    <mergeCell ref="A6:A21"/>
    <mergeCell ref="J30:J38"/>
    <mergeCell ref="J9:J14"/>
    <mergeCell ref="J6:J8"/>
    <mergeCell ref="J15:J20"/>
  </mergeCells>
  <printOptions horizontalCentered="1"/>
  <pageMargins left="0.3937007874015748" right="0.3937007874015748" top="0.7874015748031497" bottom="0.5905511811023623" header="0.5118110236220472" footer="0.1968503937007874"/>
  <pageSetup fitToHeight="10" horizontalDpi="600" verticalDpi="600" orientation="portrait" paperSize="9" scale="90" r:id="rId1"/>
  <headerFooter alignWithMargins="0">
    <oddHeader>&amp;C&amp;"ＭＳ Ｐゴシック,太字"&amp;14施　工　状　況　報　告　書　【戸建住宅】</oddHeader>
    <oddFooter>&amp;L&amp;"ＭＳ Ｐゴシック,標準"&amp;8改20150401&amp;C&amp;P&amp;R&amp;"ＭＳ Ｐゴシック,標準"&amp;8KK</oddFooter>
  </headerFooter>
  <rowBreaks count="2" manualBreakCount="2">
    <brk id="71" max="9" man="1"/>
    <brk id="128" max="14" man="1"/>
  </rowBreaks>
</worksheet>
</file>

<file path=xl/worksheets/sheet5.xml><?xml version="1.0" encoding="utf-8"?>
<worksheet xmlns="http://schemas.openxmlformats.org/spreadsheetml/2006/main" xmlns:r="http://schemas.openxmlformats.org/officeDocument/2006/relationships">
  <dimension ref="A3:I44"/>
  <sheetViews>
    <sheetView view="pageBreakPreview" zoomScaleSheetLayoutView="100" zoomScalePageLayoutView="0" workbookViewId="0" topLeftCell="A1">
      <selection activeCell="A31" sqref="A31"/>
    </sheetView>
  </sheetViews>
  <sheetFormatPr defaultColWidth="8.796875" defaultRowHeight="14.25"/>
  <cols>
    <col min="9" max="9" width="10.3984375" style="0" customWidth="1"/>
    <col min="10" max="10" width="4.19921875" style="0" customWidth="1"/>
  </cols>
  <sheetData>
    <row r="3" spans="1:9" ht="21" customHeight="1">
      <c r="A3" s="308" t="s">
        <v>6</v>
      </c>
      <c r="B3" s="308"/>
      <c r="C3" s="308"/>
      <c r="D3" s="308"/>
      <c r="E3" s="308"/>
      <c r="F3" s="308"/>
      <c r="G3" s="308"/>
      <c r="H3" s="308"/>
      <c r="I3" s="308"/>
    </row>
    <row r="4" spans="1:9" ht="31.5" customHeight="1">
      <c r="A4" s="308" t="s">
        <v>7</v>
      </c>
      <c r="B4" s="308"/>
      <c r="C4" s="308"/>
      <c r="D4" s="308"/>
      <c r="E4" s="308"/>
      <c r="F4" s="308"/>
      <c r="G4" s="308"/>
      <c r="H4" s="308"/>
      <c r="I4" s="308"/>
    </row>
    <row r="5" ht="17.25" customHeight="1"/>
    <row r="8" ht="13.5">
      <c r="A8" t="s">
        <v>8</v>
      </c>
    </row>
    <row r="12" spans="1:9" ht="18" customHeight="1">
      <c r="A12" s="310" t="s">
        <v>319</v>
      </c>
      <c r="B12" s="310"/>
      <c r="C12" s="310"/>
      <c r="D12" s="310"/>
      <c r="E12" s="310"/>
      <c r="F12" s="310"/>
      <c r="G12" s="310"/>
      <c r="H12" s="310"/>
      <c r="I12" s="310"/>
    </row>
    <row r="13" spans="1:9" ht="18" customHeight="1">
      <c r="A13" s="316" t="s">
        <v>9</v>
      </c>
      <c r="B13" s="316"/>
      <c r="C13" s="316"/>
      <c r="D13" s="316"/>
      <c r="E13" s="316"/>
      <c r="F13" s="316"/>
      <c r="G13" s="316"/>
      <c r="H13" s="316"/>
      <c r="I13" s="316"/>
    </row>
    <row r="15" ht="18" customHeight="1"/>
    <row r="16" spans="1:9" ht="21" customHeight="1">
      <c r="A16" s="317" t="s">
        <v>10</v>
      </c>
      <c r="B16" s="318"/>
      <c r="C16" s="319"/>
      <c r="D16" s="319"/>
      <c r="E16" s="319"/>
      <c r="F16" s="319"/>
      <c r="G16" s="319"/>
      <c r="H16" s="319"/>
      <c r="I16" s="320"/>
    </row>
    <row r="17" spans="1:9" ht="21" customHeight="1">
      <c r="A17" s="317" t="s">
        <v>11</v>
      </c>
      <c r="B17" s="318"/>
      <c r="C17" s="319"/>
      <c r="D17" s="319"/>
      <c r="E17" s="319"/>
      <c r="F17" s="319"/>
      <c r="G17" s="319"/>
      <c r="H17" s="319"/>
      <c r="I17" s="320"/>
    </row>
    <row r="18" spans="1:9" ht="21" customHeight="1">
      <c r="A18" s="321" t="s">
        <v>320</v>
      </c>
      <c r="B18" s="322"/>
      <c r="C18" s="316" t="s">
        <v>13</v>
      </c>
      <c r="D18" s="316"/>
      <c r="E18" s="323"/>
      <c r="F18" s="323"/>
      <c r="G18" s="323"/>
      <c r="H18" s="323"/>
      <c r="I18" s="324"/>
    </row>
    <row r="19" spans="1:9" ht="21" customHeight="1">
      <c r="A19" s="325" t="s">
        <v>321</v>
      </c>
      <c r="B19" s="326"/>
      <c r="C19" s="316" t="s">
        <v>14</v>
      </c>
      <c r="D19" s="316"/>
      <c r="E19" s="323"/>
      <c r="F19" s="323"/>
      <c r="G19" s="323"/>
      <c r="H19" s="323"/>
      <c r="I19" s="324"/>
    </row>
    <row r="20" spans="1:9" ht="21" customHeight="1">
      <c r="A20" s="4"/>
      <c r="B20" s="6"/>
      <c r="C20" s="321" t="s">
        <v>15</v>
      </c>
      <c r="D20" s="316"/>
      <c r="E20" s="323"/>
      <c r="F20" s="323"/>
      <c r="G20" s="323"/>
      <c r="H20" s="323"/>
      <c r="I20" s="324"/>
    </row>
    <row r="21" spans="1:9" ht="21" customHeight="1">
      <c r="A21" s="5"/>
      <c r="B21" s="7"/>
      <c r="C21" s="313" t="s">
        <v>16</v>
      </c>
      <c r="D21" s="313"/>
      <c r="E21" s="311"/>
      <c r="F21" s="311"/>
      <c r="G21" s="311"/>
      <c r="H21" s="311"/>
      <c r="I21" s="312"/>
    </row>
    <row r="22" spans="1:9" ht="21" customHeight="1">
      <c r="A22" s="321" t="s">
        <v>12</v>
      </c>
      <c r="B22" s="322"/>
      <c r="C22" s="316" t="s">
        <v>13</v>
      </c>
      <c r="D22" s="316"/>
      <c r="E22" s="323"/>
      <c r="F22" s="323"/>
      <c r="G22" s="323"/>
      <c r="H22" s="323"/>
      <c r="I22" s="324"/>
    </row>
    <row r="23" spans="1:9" ht="21" customHeight="1">
      <c r="A23" s="4"/>
      <c r="B23" s="6"/>
      <c r="C23" s="316" t="s">
        <v>14</v>
      </c>
      <c r="D23" s="316"/>
      <c r="E23" s="323"/>
      <c r="F23" s="323"/>
      <c r="G23" s="323"/>
      <c r="H23" s="323"/>
      <c r="I23" s="324"/>
    </row>
    <row r="24" spans="1:9" ht="21" customHeight="1">
      <c r="A24" s="4"/>
      <c r="B24" s="6"/>
      <c r="C24" s="321" t="s">
        <v>15</v>
      </c>
      <c r="D24" s="316"/>
      <c r="E24" s="323"/>
      <c r="F24" s="323"/>
      <c r="G24" s="323"/>
      <c r="H24" s="323"/>
      <c r="I24" s="324"/>
    </row>
    <row r="25" spans="1:9" ht="21" customHeight="1">
      <c r="A25" s="5"/>
      <c r="B25" s="7"/>
      <c r="C25" s="313" t="s">
        <v>16</v>
      </c>
      <c r="D25" s="313"/>
      <c r="E25" s="311"/>
      <c r="F25" s="311"/>
      <c r="G25" s="311"/>
      <c r="H25" s="311"/>
      <c r="I25" s="312"/>
    </row>
    <row r="29" spans="1:9" ht="21" customHeight="1">
      <c r="A29" s="8"/>
      <c r="B29" s="314" t="s">
        <v>17</v>
      </c>
      <c r="C29" s="315"/>
      <c r="D29" s="314" t="s">
        <v>18</v>
      </c>
      <c r="E29" s="315"/>
      <c r="F29" s="314" t="s">
        <v>19</v>
      </c>
      <c r="G29" s="315"/>
      <c r="H29" s="327" t="s">
        <v>20</v>
      </c>
      <c r="I29" s="315"/>
    </row>
    <row r="30" spans="1:9" ht="21" customHeight="1">
      <c r="A30" s="8" t="s">
        <v>445</v>
      </c>
      <c r="B30" s="328" t="s">
        <v>23</v>
      </c>
      <c r="C30" s="329"/>
      <c r="D30" s="314"/>
      <c r="E30" s="315"/>
      <c r="F30" s="314"/>
      <c r="G30" s="315"/>
      <c r="H30" s="314"/>
      <c r="I30" s="315"/>
    </row>
    <row r="31" ht="16.5" customHeight="1"/>
    <row r="32" ht="13.5" customHeight="1">
      <c r="A32" s="3" t="s">
        <v>25</v>
      </c>
    </row>
    <row r="33" spans="1:9" s="224" customFormat="1" ht="18.75" customHeight="1">
      <c r="A33" s="305" t="s">
        <v>322</v>
      </c>
      <c r="B33" s="305"/>
      <c r="C33" s="305"/>
      <c r="D33" s="305"/>
      <c r="E33" s="305"/>
      <c r="F33" s="305"/>
      <c r="G33" s="305"/>
      <c r="H33" s="305"/>
      <c r="I33" s="305"/>
    </row>
    <row r="34" spans="1:9" s="224" customFormat="1" ht="27" customHeight="1">
      <c r="A34" s="306" t="s">
        <v>323</v>
      </c>
      <c r="B34" s="307"/>
      <c r="C34" s="307"/>
      <c r="D34" s="307"/>
      <c r="E34" s="307"/>
      <c r="F34" s="307"/>
      <c r="G34" s="307"/>
      <c r="H34" s="307"/>
      <c r="I34" s="307"/>
    </row>
    <row r="35" spans="1:9" s="224" customFormat="1" ht="30.75" customHeight="1">
      <c r="A35" s="306" t="s">
        <v>324</v>
      </c>
      <c r="B35" s="307"/>
      <c r="C35" s="307"/>
      <c r="D35" s="307"/>
      <c r="E35" s="307"/>
      <c r="F35" s="307"/>
      <c r="G35" s="307"/>
      <c r="H35" s="307"/>
      <c r="I35" s="307"/>
    </row>
    <row r="36" spans="1:9" s="224" customFormat="1" ht="30.75" customHeight="1">
      <c r="A36" s="306" t="s">
        <v>325</v>
      </c>
      <c r="B36" s="307"/>
      <c r="C36" s="307"/>
      <c r="D36" s="307"/>
      <c r="E36" s="307"/>
      <c r="F36" s="307"/>
      <c r="G36" s="307"/>
      <c r="H36" s="307"/>
      <c r="I36" s="307"/>
    </row>
    <row r="37" spans="1:9" s="224" customFormat="1" ht="30.75" customHeight="1">
      <c r="A37" s="306" t="s">
        <v>326</v>
      </c>
      <c r="B37" s="307"/>
      <c r="C37" s="307"/>
      <c r="D37" s="307"/>
      <c r="E37" s="307"/>
      <c r="F37" s="307"/>
      <c r="G37" s="307"/>
      <c r="H37" s="307"/>
      <c r="I37" s="307"/>
    </row>
    <row r="38" spans="1:9" s="224" customFormat="1" ht="13.5">
      <c r="A38" s="223" t="s">
        <v>327</v>
      </c>
      <c r="B38" s="223"/>
      <c r="C38" s="223"/>
      <c r="D38" s="223"/>
      <c r="E38" s="223"/>
      <c r="F38" s="223"/>
      <c r="G38" s="223"/>
      <c r="H38" s="223"/>
      <c r="I38" s="223"/>
    </row>
    <row r="39" s="224" customFormat="1" ht="13.5">
      <c r="A39" s="223" t="s">
        <v>328</v>
      </c>
    </row>
    <row r="40" s="224" customFormat="1" ht="13.5">
      <c r="A40" s="223" t="s">
        <v>329</v>
      </c>
    </row>
    <row r="41" spans="1:9" s="224" customFormat="1" ht="13.5">
      <c r="A41" s="223" t="s">
        <v>330</v>
      </c>
      <c r="B41" s="223"/>
      <c r="C41" s="223"/>
      <c r="D41" s="223"/>
      <c r="E41" s="223"/>
      <c r="F41" s="223"/>
      <c r="G41" s="223"/>
      <c r="H41" s="223"/>
      <c r="I41" s="223"/>
    </row>
    <row r="43" ht="13.5">
      <c r="A43" s="3"/>
    </row>
    <row r="44" ht="13.5">
      <c r="A44" s="3"/>
    </row>
  </sheetData>
  <sheetProtection/>
  <mergeCells count="40">
    <mergeCell ref="A35:I35"/>
    <mergeCell ref="A36:I36"/>
    <mergeCell ref="A37:I37"/>
    <mergeCell ref="D29:E29"/>
    <mergeCell ref="F29:G29"/>
    <mergeCell ref="H29:I29"/>
    <mergeCell ref="B30:C30"/>
    <mergeCell ref="D30:E30"/>
    <mergeCell ref="F30:G30"/>
    <mergeCell ref="H30:I30"/>
    <mergeCell ref="A22:B22"/>
    <mergeCell ref="C22:D22"/>
    <mergeCell ref="E22:I22"/>
    <mergeCell ref="C23:D23"/>
    <mergeCell ref="E23:I23"/>
    <mergeCell ref="C24:D24"/>
    <mergeCell ref="E24:I24"/>
    <mergeCell ref="A19:B19"/>
    <mergeCell ref="C19:D19"/>
    <mergeCell ref="E19:I19"/>
    <mergeCell ref="C20:D20"/>
    <mergeCell ref="E20:I20"/>
    <mergeCell ref="C21:D21"/>
    <mergeCell ref="E21:I21"/>
    <mergeCell ref="C16:I16"/>
    <mergeCell ref="A17:B17"/>
    <mergeCell ref="C17:I17"/>
    <mergeCell ref="A18:B18"/>
    <mergeCell ref="C18:D18"/>
    <mergeCell ref="E18:I18"/>
    <mergeCell ref="A33:I33"/>
    <mergeCell ref="A34:I34"/>
    <mergeCell ref="C25:D25"/>
    <mergeCell ref="E25:I25"/>
    <mergeCell ref="B29:C29"/>
    <mergeCell ref="A3:I3"/>
    <mergeCell ref="A4:I4"/>
    <mergeCell ref="A12:I12"/>
    <mergeCell ref="A13:I13"/>
    <mergeCell ref="A16:B16"/>
  </mergeCells>
  <printOptions/>
  <pageMargins left="0.984251968503937" right="0.1968503937007874"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30"/>
  <sheetViews>
    <sheetView view="pageBreakPreview" zoomScaleSheetLayoutView="100" workbookViewId="0" topLeftCell="A1">
      <selection activeCell="M5" sqref="M5"/>
    </sheetView>
  </sheetViews>
  <sheetFormatPr defaultColWidth="3.296875" defaultRowHeight="12.75" customHeight="1"/>
  <cols>
    <col min="1" max="1" width="3.19921875" style="3" customWidth="1"/>
    <col min="2" max="2" width="10.59765625" style="3" customWidth="1"/>
    <col min="3" max="3" width="5" style="3" customWidth="1"/>
    <col min="4" max="4" width="20" style="3" customWidth="1"/>
    <col min="5" max="5" width="23.69921875" style="3" customWidth="1"/>
    <col min="6" max="8" width="3.19921875" style="9" customWidth="1"/>
    <col min="9" max="9" width="13.69921875" style="9" customWidth="1"/>
    <col min="10" max="10" width="3.19921875" style="9" customWidth="1"/>
    <col min="11" max="16384" width="3.19921875" style="3" customWidth="1"/>
  </cols>
  <sheetData>
    <row r="1" ht="12.75" customHeight="1">
      <c r="J1" s="34" t="s">
        <v>26</v>
      </c>
    </row>
    <row r="2" ht="12.75" customHeight="1" thickBot="1">
      <c r="J2" s="94" t="s">
        <v>220</v>
      </c>
    </row>
    <row r="3" spans="1:10" ht="11.25" customHeight="1">
      <c r="A3" s="13"/>
      <c r="B3" s="350" t="s">
        <v>27</v>
      </c>
      <c r="C3" s="353" t="s">
        <v>103</v>
      </c>
      <c r="D3" s="354"/>
      <c r="E3" s="353" t="s">
        <v>104</v>
      </c>
      <c r="F3" s="354"/>
      <c r="G3" s="354"/>
      <c r="H3" s="354"/>
      <c r="I3" s="354"/>
      <c r="J3" s="357"/>
    </row>
    <row r="4" spans="1:10" ht="11.25" customHeight="1">
      <c r="A4" s="14"/>
      <c r="B4" s="351"/>
      <c r="C4" s="33" t="s">
        <v>28</v>
      </c>
      <c r="D4" s="355" t="s">
        <v>29</v>
      </c>
      <c r="E4" s="343" t="s">
        <v>30</v>
      </c>
      <c r="F4" s="345" t="s">
        <v>31</v>
      </c>
      <c r="G4" s="346"/>
      <c r="H4" s="347"/>
      <c r="I4" s="348" t="s">
        <v>183</v>
      </c>
      <c r="J4" s="349"/>
    </row>
    <row r="5" spans="1:10" ht="11.25" customHeight="1" thickBot="1">
      <c r="A5" s="15"/>
      <c r="B5" s="352"/>
      <c r="C5" s="20" t="s">
        <v>32</v>
      </c>
      <c r="D5" s="356"/>
      <c r="E5" s="344"/>
      <c r="F5" s="26" t="s">
        <v>33</v>
      </c>
      <c r="G5" s="26" t="s">
        <v>34</v>
      </c>
      <c r="H5" s="26" t="s">
        <v>35</v>
      </c>
      <c r="I5" s="130"/>
      <c r="J5" s="47"/>
    </row>
    <row r="6" spans="1:10" ht="12.75" customHeight="1">
      <c r="A6" s="83" t="s">
        <v>72</v>
      </c>
      <c r="B6" s="92" t="s">
        <v>73</v>
      </c>
      <c r="C6" s="79" t="s">
        <v>37</v>
      </c>
      <c r="D6" s="138" t="s">
        <v>38</v>
      </c>
      <c r="E6" s="89" t="s">
        <v>331</v>
      </c>
      <c r="F6" s="53" t="s">
        <v>38</v>
      </c>
      <c r="G6" s="247" t="s">
        <v>38</v>
      </c>
      <c r="H6" s="53" t="s">
        <v>38</v>
      </c>
      <c r="I6" s="27" t="s">
        <v>176</v>
      </c>
      <c r="J6" s="372" t="s">
        <v>192</v>
      </c>
    </row>
    <row r="7" spans="1:10" ht="12.75" customHeight="1">
      <c r="A7" s="63" t="s">
        <v>212</v>
      </c>
      <c r="B7" s="93" t="s">
        <v>128</v>
      </c>
      <c r="C7" s="65"/>
      <c r="D7" s="136"/>
      <c r="E7" s="61"/>
      <c r="F7" s="69"/>
      <c r="G7" s="42"/>
      <c r="H7" s="81"/>
      <c r="I7" s="82"/>
      <c r="J7" s="364"/>
    </row>
    <row r="8" spans="1:10" ht="12.75" customHeight="1">
      <c r="A8" s="63" t="s">
        <v>213</v>
      </c>
      <c r="B8" s="59"/>
      <c r="C8" s="65"/>
      <c r="D8" s="135" t="s">
        <v>38</v>
      </c>
      <c r="E8" s="86" t="s">
        <v>332</v>
      </c>
      <c r="F8" s="77"/>
      <c r="G8" s="37"/>
      <c r="H8" s="77"/>
      <c r="I8" s="37" t="s">
        <v>176</v>
      </c>
      <c r="J8" s="364"/>
    </row>
    <row r="9" spans="1:10" ht="12.75" customHeight="1">
      <c r="A9" s="14" t="s">
        <v>214</v>
      </c>
      <c r="B9" s="59"/>
      <c r="C9" s="65"/>
      <c r="D9" s="136"/>
      <c r="E9" s="61"/>
      <c r="F9" s="69"/>
      <c r="G9" s="42"/>
      <c r="H9" s="81"/>
      <c r="I9" s="82"/>
      <c r="J9" s="364"/>
    </row>
    <row r="10" spans="1:10" ht="12.75" customHeight="1">
      <c r="A10" s="63" t="s">
        <v>178</v>
      </c>
      <c r="B10" s="59"/>
      <c r="C10" s="65"/>
      <c r="D10" s="135" t="s">
        <v>38</v>
      </c>
      <c r="E10" s="86" t="s">
        <v>333</v>
      </c>
      <c r="F10" s="77" t="s">
        <v>38</v>
      </c>
      <c r="G10" s="37"/>
      <c r="H10" s="77" t="s">
        <v>38</v>
      </c>
      <c r="I10" s="37" t="s">
        <v>176</v>
      </c>
      <c r="J10" s="364"/>
    </row>
    <row r="11" spans="1:10" ht="12.75" customHeight="1">
      <c r="A11" s="63" t="s">
        <v>179</v>
      </c>
      <c r="B11" s="59"/>
      <c r="C11" s="65"/>
      <c r="D11" s="136"/>
      <c r="E11" s="109" t="s">
        <v>198</v>
      </c>
      <c r="F11" s="69"/>
      <c r="G11" s="42"/>
      <c r="H11" s="81"/>
      <c r="I11" s="82"/>
      <c r="J11" s="364"/>
    </row>
    <row r="12" spans="1:10" ht="12.75" customHeight="1">
      <c r="A12" s="63" t="s">
        <v>177</v>
      </c>
      <c r="B12" s="59"/>
      <c r="C12" s="65"/>
      <c r="D12" s="135" t="s">
        <v>38</v>
      </c>
      <c r="E12" s="86" t="s">
        <v>334</v>
      </c>
      <c r="F12" s="77" t="s">
        <v>38</v>
      </c>
      <c r="G12" s="37"/>
      <c r="H12" s="77" t="s">
        <v>38</v>
      </c>
      <c r="I12" s="37" t="s">
        <v>176</v>
      </c>
      <c r="J12" s="364"/>
    </row>
    <row r="13" spans="1:10" ht="12.75" customHeight="1">
      <c r="A13" s="63" t="s">
        <v>180</v>
      </c>
      <c r="B13" s="59"/>
      <c r="C13" s="65"/>
      <c r="D13" s="136"/>
      <c r="E13" s="109" t="s">
        <v>198</v>
      </c>
      <c r="F13" s="69"/>
      <c r="G13" s="42"/>
      <c r="H13" s="81"/>
      <c r="I13" s="82"/>
      <c r="J13" s="364"/>
    </row>
    <row r="14" spans="1:10" ht="12.75" customHeight="1">
      <c r="A14" s="63" t="s">
        <v>181</v>
      </c>
      <c r="B14" s="59"/>
      <c r="C14" s="65"/>
      <c r="D14" s="135" t="s">
        <v>38</v>
      </c>
      <c r="E14" s="86" t="s">
        <v>335</v>
      </c>
      <c r="F14" s="77" t="s">
        <v>38</v>
      </c>
      <c r="G14" s="37"/>
      <c r="H14" s="77" t="s">
        <v>38</v>
      </c>
      <c r="I14" s="37" t="s">
        <v>176</v>
      </c>
      <c r="J14" s="364"/>
    </row>
    <row r="15" spans="1:10" ht="12.75" customHeight="1">
      <c r="A15" s="63" t="s">
        <v>182</v>
      </c>
      <c r="B15" s="44"/>
      <c r="C15" s="65"/>
      <c r="D15" s="118"/>
      <c r="E15" s="61"/>
      <c r="F15" s="69"/>
      <c r="G15" s="42"/>
      <c r="H15" s="69"/>
      <c r="I15" s="42"/>
      <c r="J15" s="365"/>
    </row>
    <row r="16" spans="1:10" ht="12.75" customHeight="1">
      <c r="A16" s="63"/>
      <c r="B16" s="93" t="s">
        <v>66</v>
      </c>
      <c r="C16" s="60" t="s">
        <v>37</v>
      </c>
      <c r="D16" s="113" t="s">
        <v>74</v>
      </c>
      <c r="E16" s="86" t="s">
        <v>336</v>
      </c>
      <c r="F16" s="77" t="s">
        <v>38</v>
      </c>
      <c r="G16" s="37"/>
      <c r="H16" s="77" t="s">
        <v>38</v>
      </c>
      <c r="I16" s="37" t="s">
        <v>176</v>
      </c>
      <c r="J16" s="330" t="s">
        <v>189</v>
      </c>
    </row>
    <row r="17" spans="1:10" ht="12.75" customHeight="1">
      <c r="A17" s="63"/>
      <c r="B17" s="93" t="s">
        <v>75</v>
      </c>
      <c r="C17" s="65"/>
      <c r="D17" s="123"/>
      <c r="E17" s="109" t="s">
        <v>198</v>
      </c>
      <c r="F17" s="69"/>
      <c r="G17" s="42"/>
      <c r="H17" s="69"/>
      <c r="I17" s="42"/>
      <c r="J17" s="331"/>
    </row>
    <row r="18" spans="1:10" ht="12.75" customHeight="1">
      <c r="A18" s="63"/>
      <c r="B18" s="59"/>
      <c r="C18" s="65"/>
      <c r="D18" s="115" t="s">
        <v>74</v>
      </c>
      <c r="E18" s="86" t="s">
        <v>337</v>
      </c>
      <c r="F18" s="77" t="s">
        <v>38</v>
      </c>
      <c r="G18" s="37"/>
      <c r="H18" s="77" t="s">
        <v>38</v>
      </c>
      <c r="I18" s="37" t="s">
        <v>176</v>
      </c>
      <c r="J18" s="331"/>
    </row>
    <row r="19" spans="1:10" ht="12.75" customHeight="1">
      <c r="A19" s="63"/>
      <c r="B19" s="59"/>
      <c r="C19" s="65"/>
      <c r="D19" s="123"/>
      <c r="E19" s="109" t="s">
        <v>198</v>
      </c>
      <c r="F19" s="69"/>
      <c r="G19" s="42"/>
      <c r="H19" s="69"/>
      <c r="I19" s="42"/>
      <c r="J19" s="331"/>
    </row>
    <row r="20" spans="1:10" ht="12.75" customHeight="1">
      <c r="A20" s="63"/>
      <c r="B20" s="95" t="s">
        <v>76</v>
      </c>
      <c r="C20" s="60" t="s">
        <v>37</v>
      </c>
      <c r="D20" s="115"/>
      <c r="E20" s="86" t="s">
        <v>81</v>
      </c>
      <c r="F20" s="77"/>
      <c r="G20" s="37"/>
      <c r="H20" s="77"/>
      <c r="I20" s="37"/>
      <c r="J20" s="331"/>
    </row>
    <row r="21" spans="1:10" ht="12.75" customHeight="1">
      <c r="A21" s="63"/>
      <c r="B21" s="93" t="s">
        <v>78</v>
      </c>
      <c r="C21" s="18"/>
      <c r="D21" s="114" t="s">
        <v>74</v>
      </c>
      <c r="E21" s="62" t="s">
        <v>338</v>
      </c>
      <c r="F21" s="54" t="s">
        <v>38</v>
      </c>
      <c r="G21" s="28"/>
      <c r="H21" s="54" t="s">
        <v>38</v>
      </c>
      <c r="I21" s="28" t="s">
        <v>176</v>
      </c>
      <c r="J21" s="331"/>
    </row>
    <row r="22" spans="1:10" ht="12.75" customHeight="1">
      <c r="A22" s="63"/>
      <c r="B22" s="44"/>
      <c r="C22" s="45"/>
      <c r="D22" s="116"/>
      <c r="E22" s="61"/>
      <c r="F22" s="69"/>
      <c r="G22" s="42"/>
      <c r="H22" s="69"/>
      <c r="I22" s="42"/>
      <c r="J22" s="374"/>
    </row>
    <row r="23" spans="1:10" ht="12.75" customHeight="1">
      <c r="A23" s="63"/>
      <c r="B23" s="93" t="s">
        <v>129</v>
      </c>
      <c r="C23" s="65" t="s">
        <v>37</v>
      </c>
      <c r="D23" s="115" t="s">
        <v>38</v>
      </c>
      <c r="E23" s="86" t="s">
        <v>127</v>
      </c>
      <c r="F23" s="77" t="s">
        <v>38</v>
      </c>
      <c r="G23" s="37"/>
      <c r="H23" s="77" t="s">
        <v>38</v>
      </c>
      <c r="I23" s="37" t="s">
        <v>176</v>
      </c>
      <c r="J23" s="363" t="s">
        <v>192</v>
      </c>
    </row>
    <row r="24" spans="1:10" ht="12.75" customHeight="1">
      <c r="A24" s="63"/>
      <c r="B24" s="93" t="s">
        <v>82</v>
      </c>
      <c r="C24" s="65"/>
      <c r="D24" s="123"/>
      <c r="E24" s="61"/>
      <c r="F24" s="69"/>
      <c r="G24" s="42"/>
      <c r="H24" s="69"/>
      <c r="I24" s="42"/>
      <c r="J24" s="364"/>
    </row>
    <row r="25" spans="1:10" ht="12.75" customHeight="1">
      <c r="A25" s="63"/>
      <c r="B25" s="59"/>
      <c r="C25" s="65"/>
      <c r="D25" s="115" t="s">
        <v>68</v>
      </c>
      <c r="E25" s="121" t="s">
        <v>339</v>
      </c>
      <c r="F25" s="77" t="s">
        <v>38</v>
      </c>
      <c r="G25" s="37"/>
      <c r="H25" s="77" t="s">
        <v>38</v>
      </c>
      <c r="I25" s="37" t="s">
        <v>176</v>
      </c>
      <c r="J25" s="364"/>
    </row>
    <row r="26" spans="1:10" ht="12.75" customHeight="1">
      <c r="A26" s="63"/>
      <c r="B26" s="59"/>
      <c r="C26" s="65"/>
      <c r="D26" s="114"/>
      <c r="E26" s="103" t="s">
        <v>202</v>
      </c>
      <c r="F26" s="54"/>
      <c r="G26" s="28"/>
      <c r="H26" s="54"/>
      <c r="I26" s="28"/>
      <c r="J26" s="364"/>
    </row>
    <row r="27" spans="1:10" ht="12.75" customHeight="1">
      <c r="A27" s="63"/>
      <c r="B27" s="59"/>
      <c r="C27" s="65"/>
      <c r="D27" s="114"/>
      <c r="E27" s="62"/>
      <c r="F27" s="54"/>
      <c r="G27" s="28"/>
      <c r="H27" s="54"/>
      <c r="I27" s="28"/>
      <c r="J27" s="364"/>
    </row>
    <row r="28" spans="1:10" ht="12.75" customHeight="1">
      <c r="A28" s="63"/>
      <c r="B28" s="59"/>
      <c r="C28" s="65"/>
      <c r="D28" s="114"/>
      <c r="E28" s="62"/>
      <c r="F28" s="54"/>
      <c r="G28" s="28"/>
      <c r="H28" s="54"/>
      <c r="I28" s="28"/>
      <c r="J28" s="364"/>
    </row>
    <row r="29" spans="1:10" ht="12.75" customHeight="1">
      <c r="A29" s="63"/>
      <c r="B29" s="59"/>
      <c r="C29" s="65"/>
      <c r="D29" s="114"/>
      <c r="E29" s="62"/>
      <c r="F29" s="54"/>
      <c r="G29" s="28"/>
      <c r="H29" s="54"/>
      <c r="I29" s="28"/>
      <c r="J29" s="364"/>
    </row>
    <row r="30" spans="1:10" ht="12.75" customHeight="1" thickBot="1">
      <c r="A30" s="84"/>
      <c r="B30" s="64"/>
      <c r="C30" s="80"/>
      <c r="D30" s="110"/>
      <c r="E30" s="87"/>
      <c r="F30" s="75"/>
      <c r="G30" s="50"/>
      <c r="H30" s="75"/>
      <c r="I30" s="50"/>
      <c r="J30" s="373"/>
    </row>
  </sheetData>
  <sheetProtection/>
  <mergeCells count="10">
    <mergeCell ref="J6:J15"/>
    <mergeCell ref="J23:J30"/>
    <mergeCell ref="J16:J22"/>
    <mergeCell ref="I4:J4"/>
    <mergeCell ref="B3:B5"/>
    <mergeCell ref="C3:D3"/>
    <mergeCell ref="D4:D5"/>
    <mergeCell ref="E3:J3"/>
    <mergeCell ref="E4:E5"/>
    <mergeCell ref="F4:H4"/>
  </mergeCells>
  <conditionalFormatting sqref="D16:I19">
    <cfRule type="expression" priority="4" dxfId="2" stopIfTrue="1">
      <formula>OR(在来　3回目（断熱）!#REF!="等級1",在来　3回目（断熱）!#REF!="等級2",在来　3回目（断熱）!#REF!="等級3")</formula>
    </cfRule>
  </conditionalFormatting>
  <conditionalFormatting sqref="D20:D22 H20:I22 E10:G11">
    <cfRule type="expression" priority="5" dxfId="2" stopIfTrue="1">
      <formula>OR(在来　3回目（断熱）!#REF!="等級1",在来　3回目（断熱）!#REF!="等級2")</formula>
    </cfRule>
  </conditionalFormatting>
  <conditionalFormatting sqref="D6:D15 D26:I30 D23:D25 H23:I25 H6:I15 E12:G15 E6:G9">
    <cfRule type="expression" priority="6" dxfId="2" stopIfTrue="1">
      <formula>在来　3回目（断熱）!#REF!="等級1"</formula>
    </cfRule>
  </conditionalFormatting>
  <conditionalFormatting sqref="E25:G25">
    <cfRule type="expression" priority="1" dxfId="2" stopIfTrue="1">
      <formula>OR(在来　3回目（断熱）!#REF!="等級1",在来　3回目（断熱）!#REF!="等級2",在来　3回目（断熱）!#REF!="等級3")</formula>
    </cfRule>
  </conditionalFormatting>
  <conditionalFormatting sqref="E23:G24">
    <cfRule type="expression" priority="2" dxfId="2" stopIfTrue="1">
      <formula>在来　3回目（断熱）!#REF!="等級1"</formula>
    </cfRule>
  </conditionalFormatting>
  <conditionalFormatting sqref="E20:G22">
    <cfRule type="expression" priority="3" dxfId="2" stopIfTrue="1">
      <formula>OR(在来　3回目（断熱）!#REF!="等級1",在来　3回目（断熱）!#REF!="等級2")</formula>
    </cfRule>
  </conditionalFormatting>
  <printOptions horizontalCentered="1"/>
  <pageMargins left="0.3937007874015748" right="0.3937007874015748" top="0.7874015748031497" bottom="0.5905511811023623" header="0.5118110236220472" footer="0.1968503937007874"/>
  <pageSetup fitToHeight="10" horizontalDpi="600" verticalDpi="600" orientation="portrait" paperSize="9" scale="90" r:id="rId1"/>
  <headerFooter alignWithMargins="0">
    <oddHeader>&amp;C&amp;"ＭＳ Ｐゴシック,太字"&amp;14施　工　状　況　報　告　書　【戸建住宅】</oddHeader>
    <oddFooter>&amp;L&amp;"ＭＳ Ｐゴシック,標準"&amp;8改20150401&amp;C&amp;P&amp;R&amp;"ＭＳ Ｐゴシック,標準"&amp;8KK</oddFooter>
  </headerFooter>
</worksheet>
</file>

<file path=xl/worksheets/sheet7.xml><?xml version="1.0" encoding="utf-8"?>
<worksheet xmlns="http://schemas.openxmlformats.org/spreadsheetml/2006/main" xmlns:r="http://schemas.openxmlformats.org/officeDocument/2006/relationships">
  <dimension ref="A3:I44"/>
  <sheetViews>
    <sheetView view="pageBreakPreview" zoomScaleSheetLayoutView="100" zoomScalePageLayoutView="0" workbookViewId="0" topLeftCell="A1">
      <selection activeCell="C16" sqref="C16:I16"/>
    </sheetView>
  </sheetViews>
  <sheetFormatPr defaultColWidth="8.796875" defaultRowHeight="14.25"/>
  <cols>
    <col min="9" max="9" width="10.3984375" style="0" customWidth="1"/>
    <col min="10" max="10" width="4.19921875" style="0" customWidth="1"/>
  </cols>
  <sheetData>
    <row r="3" spans="1:9" ht="21" customHeight="1">
      <c r="A3" s="308" t="s">
        <v>6</v>
      </c>
      <c r="B3" s="308"/>
      <c r="C3" s="308"/>
      <c r="D3" s="308"/>
      <c r="E3" s="308"/>
      <c r="F3" s="308"/>
      <c r="G3" s="308"/>
      <c r="H3" s="308"/>
      <c r="I3" s="308"/>
    </row>
    <row r="4" spans="1:9" ht="31.5" customHeight="1">
      <c r="A4" s="308" t="s">
        <v>7</v>
      </c>
      <c r="B4" s="308"/>
      <c r="C4" s="308"/>
      <c r="D4" s="308"/>
      <c r="E4" s="308"/>
      <c r="F4" s="308"/>
      <c r="G4" s="308"/>
      <c r="H4" s="308"/>
      <c r="I4" s="308"/>
    </row>
    <row r="5" ht="17.25" customHeight="1"/>
    <row r="8" ht="13.5">
      <c r="A8" t="s">
        <v>8</v>
      </c>
    </row>
    <row r="12" spans="1:9" ht="18" customHeight="1">
      <c r="A12" s="310" t="s">
        <v>319</v>
      </c>
      <c r="B12" s="310"/>
      <c r="C12" s="310"/>
      <c r="D12" s="310"/>
      <c r="E12" s="310"/>
      <c r="F12" s="310"/>
      <c r="G12" s="310"/>
      <c r="H12" s="310"/>
      <c r="I12" s="310"/>
    </row>
    <row r="13" spans="1:9" ht="18" customHeight="1">
      <c r="A13" s="316" t="s">
        <v>9</v>
      </c>
      <c r="B13" s="316"/>
      <c r="C13" s="316"/>
      <c r="D13" s="316"/>
      <c r="E13" s="316"/>
      <c r="F13" s="316"/>
      <c r="G13" s="316"/>
      <c r="H13" s="316"/>
      <c r="I13" s="316"/>
    </row>
    <row r="15" ht="18" customHeight="1"/>
    <row r="16" spans="1:9" ht="21" customHeight="1">
      <c r="A16" s="317" t="s">
        <v>10</v>
      </c>
      <c r="B16" s="318"/>
      <c r="C16" s="319"/>
      <c r="D16" s="319"/>
      <c r="E16" s="319"/>
      <c r="F16" s="319"/>
      <c r="G16" s="319"/>
      <c r="H16" s="319"/>
      <c r="I16" s="320"/>
    </row>
    <row r="17" spans="1:9" ht="21" customHeight="1">
      <c r="A17" s="317" t="s">
        <v>11</v>
      </c>
      <c r="B17" s="318"/>
      <c r="C17" s="319"/>
      <c r="D17" s="319"/>
      <c r="E17" s="319"/>
      <c r="F17" s="319"/>
      <c r="G17" s="319"/>
      <c r="H17" s="319"/>
      <c r="I17" s="320"/>
    </row>
    <row r="18" spans="1:9" ht="21" customHeight="1">
      <c r="A18" s="321" t="s">
        <v>320</v>
      </c>
      <c r="B18" s="322"/>
      <c r="C18" s="316" t="s">
        <v>13</v>
      </c>
      <c r="D18" s="316"/>
      <c r="E18" s="323"/>
      <c r="F18" s="323"/>
      <c r="G18" s="323"/>
      <c r="H18" s="323"/>
      <c r="I18" s="324"/>
    </row>
    <row r="19" spans="1:9" ht="21" customHeight="1">
      <c r="A19" s="325" t="s">
        <v>321</v>
      </c>
      <c r="B19" s="326"/>
      <c r="C19" s="316" t="s">
        <v>14</v>
      </c>
      <c r="D19" s="316"/>
      <c r="E19" s="323"/>
      <c r="F19" s="323"/>
      <c r="G19" s="323"/>
      <c r="H19" s="323"/>
      <c r="I19" s="324"/>
    </row>
    <row r="20" spans="1:9" ht="21" customHeight="1">
      <c r="A20" s="4"/>
      <c r="B20" s="6"/>
      <c r="C20" s="321" t="s">
        <v>15</v>
      </c>
      <c r="D20" s="316"/>
      <c r="E20" s="323"/>
      <c r="F20" s="323"/>
      <c r="G20" s="323"/>
      <c r="H20" s="323"/>
      <c r="I20" s="324"/>
    </row>
    <row r="21" spans="1:9" ht="21" customHeight="1">
      <c r="A21" s="5"/>
      <c r="B21" s="7"/>
      <c r="C21" s="313" t="s">
        <v>16</v>
      </c>
      <c r="D21" s="313"/>
      <c r="E21" s="311"/>
      <c r="F21" s="311"/>
      <c r="G21" s="311"/>
      <c r="H21" s="311"/>
      <c r="I21" s="312"/>
    </row>
    <row r="22" spans="1:9" ht="21" customHeight="1">
      <c r="A22" s="321" t="s">
        <v>12</v>
      </c>
      <c r="B22" s="322"/>
      <c r="C22" s="316" t="s">
        <v>13</v>
      </c>
      <c r="D22" s="316"/>
      <c r="E22" s="323"/>
      <c r="F22" s="323"/>
      <c r="G22" s="323"/>
      <c r="H22" s="323"/>
      <c r="I22" s="324"/>
    </row>
    <row r="23" spans="1:9" ht="21" customHeight="1">
      <c r="A23" s="4"/>
      <c r="B23" s="6"/>
      <c r="C23" s="316" t="s">
        <v>14</v>
      </c>
      <c r="D23" s="316"/>
      <c r="E23" s="323"/>
      <c r="F23" s="323"/>
      <c r="G23" s="323"/>
      <c r="H23" s="323"/>
      <c r="I23" s="324"/>
    </row>
    <row r="24" spans="1:9" ht="21" customHeight="1">
      <c r="A24" s="4"/>
      <c r="B24" s="6"/>
      <c r="C24" s="321" t="s">
        <v>15</v>
      </c>
      <c r="D24" s="316"/>
      <c r="E24" s="323"/>
      <c r="F24" s="323"/>
      <c r="G24" s="323"/>
      <c r="H24" s="323"/>
      <c r="I24" s="324"/>
    </row>
    <row r="25" spans="1:9" ht="21" customHeight="1">
      <c r="A25" s="5"/>
      <c r="B25" s="7"/>
      <c r="C25" s="313" t="s">
        <v>16</v>
      </c>
      <c r="D25" s="313"/>
      <c r="E25" s="311"/>
      <c r="F25" s="311"/>
      <c r="G25" s="311"/>
      <c r="H25" s="311"/>
      <c r="I25" s="312"/>
    </row>
    <row r="29" spans="1:9" ht="21" customHeight="1">
      <c r="A29" s="8"/>
      <c r="B29" s="314" t="s">
        <v>17</v>
      </c>
      <c r="C29" s="315"/>
      <c r="D29" s="314" t="s">
        <v>18</v>
      </c>
      <c r="E29" s="315"/>
      <c r="F29" s="314" t="s">
        <v>19</v>
      </c>
      <c r="G29" s="315"/>
      <c r="H29" s="327" t="s">
        <v>20</v>
      </c>
      <c r="I29" s="315"/>
    </row>
    <row r="30" spans="1:9" ht="21" customHeight="1">
      <c r="A30" s="8" t="s">
        <v>445</v>
      </c>
      <c r="B30" s="375" t="s">
        <v>24</v>
      </c>
      <c r="C30" s="376"/>
      <c r="D30" s="314"/>
      <c r="E30" s="315"/>
      <c r="F30" s="314"/>
      <c r="G30" s="315"/>
      <c r="H30" s="314"/>
      <c r="I30" s="315"/>
    </row>
    <row r="31" ht="16.5" customHeight="1"/>
    <row r="32" ht="13.5" customHeight="1">
      <c r="A32" s="3" t="s">
        <v>25</v>
      </c>
    </row>
    <row r="33" spans="1:9" s="224" customFormat="1" ht="18.75" customHeight="1">
      <c r="A33" s="305" t="s">
        <v>322</v>
      </c>
      <c r="B33" s="305"/>
      <c r="C33" s="305"/>
      <c r="D33" s="305"/>
      <c r="E33" s="305"/>
      <c r="F33" s="305"/>
      <c r="G33" s="305"/>
      <c r="H33" s="305"/>
      <c r="I33" s="305"/>
    </row>
    <row r="34" spans="1:9" s="224" customFormat="1" ht="27" customHeight="1">
      <c r="A34" s="306" t="s">
        <v>323</v>
      </c>
      <c r="B34" s="307"/>
      <c r="C34" s="307"/>
      <c r="D34" s="307"/>
      <c r="E34" s="307"/>
      <c r="F34" s="307"/>
      <c r="G34" s="307"/>
      <c r="H34" s="307"/>
      <c r="I34" s="307"/>
    </row>
    <row r="35" spans="1:9" s="224" customFormat="1" ht="30.75" customHeight="1">
      <c r="A35" s="306" t="s">
        <v>324</v>
      </c>
      <c r="B35" s="307"/>
      <c r="C35" s="307"/>
      <c r="D35" s="307"/>
      <c r="E35" s="307"/>
      <c r="F35" s="307"/>
      <c r="G35" s="307"/>
      <c r="H35" s="307"/>
      <c r="I35" s="307"/>
    </row>
    <row r="36" spans="1:9" s="224" customFormat="1" ht="30.75" customHeight="1">
      <c r="A36" s="306" t="s">
        <v>325</v>
      </c>
      <c r="B36" s="307"/>
      <c r="C36" s="307"/>
      <c r="D36" s="307"/>
      <c r="E36" s="307"/>
      <c r="F36" s="307"/>
      <c r="G36" s="307"/>
      <c r="H36" s="307"/>
      <c r="I36" s="307"/>
    </row>
    <row r="37" spans="1:9" s="224" customFormat="1" ht="30.75" customHeight="1">
      <c r="A37" s="306" t="s">
        <v>326</v>
      </c>
      <c r="B37" s="307"/>
      <c r="C37" s="307"/>
      <c r="D37" s="307"/>
      <c r="E37" s="307"/>
      <c r="F37" s="307"/>
      <c r="G37" s="307"/>
      <c r="H37" s="307"/>
      <c r="I37" s="307"/>
    </row>
    <row r="38" spans="1:9" s="224" customFormat="1" ht="13.5">
      <c r="A38" s="223" t="s">
        <v>327</v>
      </c>
      <c r="B38" s="223"/>
      <c r="C38" s="223"/>
      <c r="D38" s="223"/>
      <c r="E38" s="223"/>
      <c r="F38" s="223"/>
      <c r="G38" s="223"/>
      <c r="H38" s="223"/>
      <c r="I38" s="223"/>
    </row>
    <row r="39" s="224" customFormat="1" ht="13.5">
      <c r="A39" s="223" t="s">
        <v>328</v>
      </c>
    </row>
    <row r="40" s="224" customFormat="1" ht="13.5">
      <c r="A40" s="223" t="s">
        <v>329</v>
      </c>
    </row>
    <row r="41" spans="1:9" s="224" customFormat="1" ht="13.5">
      <c r="A41" s="223" t="s">
        <v>330</v>
      </c>
      <c r="B41" s="223"/>
      <c r="C41" s="223"/>
      <c r="D41" s="223"/>
      <c r="E41" s="223"/>
      <c r="F41" s="223"/>
      <c r="G41" s="223"/>
      <c r="H41" s="223"/>
      <c r="I41" s="223"/>
    </row>
    <row r="43" ht="13.5">
      <c r="A43" s="3"/>
    </row>
    <row r="44" ht="13.5">
      <c r="A44" s="3"/>
    </row>
  </sheetData>
  <sheetProtection/>
  <mergeCells count="40">
    <mergeCell ref="A35:I35"/>
    <mergeCell ref="A36:I36"/>
    <mergeCell ref="A37:I37"/>
    <mergeCell ref="D29:E29"/>
    <mergeCell ref="F29:G29"/>
    <mergeCell ref="H29:I29"/>
    <mergeCell ref="B30:C30"/>
    <mergeCell ref="D30:E30"/>
    <mergeCell ref="F30:G30"/>
    <mergeCell ref="H30:I30"/>
    <mergeCell ref="A22:B22"/>
    <mergeCell ref="C22:D22"/>
    <mergeCell ref="E22:I22"/>
    <mergeCell ref="C23:D23"/>
    <mergeCell ref="E23:I23"/>
    <mergeCell ref="C24:D24"/>
    <mergeCell ref="E24:I24"/>
    <mergeCell ref="A19:B19"/>
    <mergeCell ref="C19:D19"/>
    <mergeCell ref="E19:I19"/>
    <mergeCell ref="C20:D20"/>
    <mergeCell ref="E20:I20"/>
    <mergeCell ref="C21:D21"/>
    <mergeCell ref="E21:I21"/>
    <mergeCell ref="C16:I16"/>
    <mergeCell ref="A17:B17"/>
    <mergeCell ref="C17:I17"/>
    <mergeCell ref="A18:B18"/>
    <mergeCell ref="C18:D18"/>
    <mergeCell ref="E18:I18"/>
    <mergeCell ref="A33:I33"/>
    <mergeCell ref="A34:I34"/>
    <mergeCell ref="C25:D25"/>
    <mergeCell ref="E25:I25"/>
    <mergeCell ref="B29:C29"/>
    <mergeCell ref="A3:I3"/>
    <mergeCell ref="A4:I4"/>
    <mergeCell ref="A12:I12"/>
    <mergeCell ref="A13:I13"/>
    <mergeCell ref="A16:B16"/>
  </mergeCells>
  <printOptions/>
  <pageMargins left="0.984251968503937" right="0.1968503937007874"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213"/>
  <sheetViews>
    <sheetView view="pageBreakPreview" zoomScaleSheetLayoutView="100" workbookViewId="0" topLeftCell="A1">
      <selection activeCell="O10" sqref="O10"/>
    </sheetView>
  </sheetViews>
  <sheetFormatPr defaultColWidth="3.296875" defaultRowHeight="12.75" customHeight="1"/>
  <cols>
    <col min="1" max="1" width="3.19921875" style="3" customWidth="1"/>
    <col min="2" max="2" width="10" style="3" customWidth="1"/>
    <col min="3" max="3" width="10.59765625" style="3" customWidth="1"/>
    <col min="4" max="4" width="5" style="3" customWidth="1"/>
    <col min="5" max="5" width="20" style="3" customWidth="1"/>
    <col min="6" max="6" width="23.69921875" style="3" customWidth="1"/>
    <col min="7" max="9" width="3.19921875" style="9" customWidth="1"/>
    <col min="10" max="10" width="13.69921875" style="9" customWidth="1"/>
    <col min="11" max="11" width="3.19921875" style="9" customWidth="1"/>
    <col min="12" max="16384" width="3.19921875" style="3" customWidth="1"/>
  </cols>
  <sheetData>
    <row r="1" ht="12.75" customHeight="1">
      <c r="K1" s="34" t="s">
        <v>26</v>
      </c>
    </row>
    <row r="2" ht="12.75" customHeight="1" thickBot="1">
      <c r="K2" s="94" t="s">
        <v>220</v>
      </c>
    </row>
    <row r="3" spans="1:11" ht="11.25" customHeight="1">
      <c r="A3" s="13"/>
      <c r="B3" s="377" t="s">
        <v>340</v>
      </c>
      <c r="C3" s="350" t="s">
        <v>27</v>
      </c>
      <c r="D3" s="353" t="s">
        <v>103</v>
      </c>
      <c r="E3" s="354"/>
      <c r="F3" s="353" t="s">
        <v>104</v>
      </c>
      <c r="G3" s="354"/>
      <c r="H3" s="354"/>
      <c r="I3" s="354"/>
      <c r="J3" s="354"/>
      <c r="K3" s="357"/>
    </row>
    <row r="4" spans="1:11" ht="11.25" customHeight="1">
      <c r="A4" s="14"/>
      <c r="B4" s="378"/>
      <c r="C4" s="351"/>
      <c r="D4" s="33" t="s">
        <v>28</v>
      </c>
      <c r="E4" s="380" t="s">
        <v>29</v>
      </c>
      <c r="F4" s="343" t="s">
        <v>30</v>
      </c>
      <c r="G4" s="345" t="s">
        <v>31</v>
      </c>
      <c r="H4" s="346"/>
      <c r="I4" s="347"/>
      <c r="J4" s="348" t="s">
        <v>183</v>
      </c>
      <c r="K4" s="349"/>
    </row>
    <row r="5" spans="1:11" ht="11.25" customHeight="1" thickBot="1">
      <c r="A5" s="15"/>
      <c r="B5" s="379"/>
      <c r="C5" s="352"/>
      <c r="D5" s="20" t="s">
        <v>32</v>
      </c>
      <c r="E5" s="381"/>
      <c r="F5" s="344"/>
      <c r="G5" s="26" t="s">
        <v>33</v>
      </c>
      <c r="H5" s="26" t="s">
        <v>34</v>
      </c>
      <c r="I5" s="26" t="s">
        <v>35</v>
      </c>
      <c r="J5" s="130"/>
      <c r="K5" s="134"/>
    </row>
    <row r="6" spans="1:11" ht="15" customHeight="1">
      <c r="A6" s="13" t="s">
        <v>341</v>
      </c>
      <c r="B6" s="248" t="s">
        <v>342</v>
      </c>
      <c r="C6" s="92" t="s">
        <v>342</v>
      </c>
      <c r="D6" s="79" t="s">
        <v>37</v>
      </c>
      <c r="E6" s="138" t="s">
        <v>38</v>
      </c>
      <c r="F6" s="249" t="s">
        <v>343</v>
      </c>
      <c r="G6" s="27" t="s">
        <v>94</v>
      </c>
      <c r="H6" s="53"/>
      <c r="I6" s="27"/>
      <c r="J6" s="27" t="s">
        <v>176</v>
      </c>
      <c r="K6" s="372" t="s">
        <v>188</v>
      </c>
    </row>
    <row r="7" spans="1:11" ht="15" customHeight="1">
      <c r="A7" s="14" t="s">
        <v>344</v>
      </c>
      <c r="B7" s="32" t="s">
        <v>345</v>
      </c>
      <c r="C7" s="93" t="s">
        <v>346</v>
      </c>
      <c r="D7" s="65"/>
      <c r="E7" s="118"/>
      <c r="F7" s="52" t="s">
        <v>111</v>
      </c>
      <c r="G7" s="28"/>
      <c r="H7" s="54"/>
      <c r="I7" s="28"/>
      <c r="J7" s="28"/>
      <c r="K7" s="364"/>
    </row>
    <row r="8" spans="1:11" ht="15" customHeight="1">
      <c r="A8" s="14" t="s">
        <v>347</v>
      </c>
      <c r="B8" s="32" t="s">
        <v>348</v>
      </c>
      <c r="C8" s="59"/>
      <c r="D8" s="65"/>
      <c r="E8" s="123"/>
      <c r="F8" s="71"/>
      <c r="G8" s="42"/>
      <c r="H8" s="69"/>
      <c r="I8" s="42"/>
      <c r="J8" s="42"/>
      <c r="K8" s="364"/>
    </row>
    <row r="9" spans="1:11" ht="15" customHeight="1">
      <c r="A9" s="14" t="s">
        <v>39</v>
      </c>
      <c r="B9" s="250" t="str">
        <f>'[2]等級及び申請者'!F14</f>
        <v>-</v>
      </c>
      <c r="C9" s="59"/>
      <c r="D9" s="65"/>
      <c r="E9" s="135" t="s">
        <v>38</v>
      </c>
      <c r="F9" s="78" t="s">
        <v>349</v>
      </c>
      <c r="G9" s="37" t="s">
        <v>94</v>
      </c>
      <c r="H9" s="77"/>
      <c r="I9" s="37"/>
      <c r="J9" s="37" t="s">
        <v>176</v>
      </c>
      <c r="K9" s="364"/>
    </row>
    <row r="10" spans="1:11" ht="15" customHeight="1">
      <c r="A10" s="14" t="s">
        <v>350</v>
      </c>
      <c r="B10" s="65"/>
      <c r="C10" s="59"/>
      <c r="D10" s="65"/>
      <c r="E10" s="118"/>
      <c r="F10" s="52" t="s">
        <v>194</v>
      </c>
      <c r="G10" s="28"/>
      <c r="H10" s="54"/>
      <c r="I10" s="28"/>
      <c r="J10" s="29"/>
      <c r="K10" s="364"/>
    </row>
    <row r="11" spans="1:11" ht="15" customHeight="1">
      <c r="A11" s="14" t="s">
        <v>351</v>
      </c>
      <c r="B11" s="65" t="str">
        <f>IF('[2]等級及び申請者'!E13="否選択","□選択","■選択")</f>
        <v>□選択</v>
      </c>
      <c r="C11" s="59"/>
      <c r="D11" s="65"/>
      <c r="E11" s="117"/>
      <c r="F11" s="251"/>
      <c r="G11" s="74"/>
      <c r="H11" s="56"/>
      <c r="I11" s="74"/>
      <c r="J11" s="74"/>
      <c r="K11" s="364"/>
    </row>
    <row r="12" spans="1:11" ht="15" customHeight="1">
      <c r="A12" s="14" t="s">
        <v>41</v>
      </c>
      <c r="B12" s="65"/>
      <c r="C12" s="59"/>
      <c r="D12" s="65"/>
      <c r="E12" s="122" t="s">
        <v>38</v>
      </c>
      <c r="F12" s="70" t="s">
        <v>352</v>
      </c>
      <c r="G12" s="67" t="s">
        <v>94</v>
      </c>
      <c r="H12" s="68" t="s">
        <v>94</v>
      </c>
      <c r="I12" s="67"/>
      <c r="J12" s="67" t="s">
        <v>176</v>
      </c>
      <c r="K12" s="364"/>
    </row>
    <row r="13" spans="1:11" ht="15" customHeight="1">
      <c r="A13" s="14" t="s">
        <v>42</v>
      </c>
      <c r="B13" s="65"/>
      <c r="C13" s="59"/>
      <c r="D13" s="65"/>
      <c r="E13" s="118"/>
      <c r="F13" s="52" t="s">
        <v>111</v>
      </c>
      <c r="G13" s="28"/>
      <c r="H13" s="54"/>
      <c r="I13" s="28"/>
      <c r="J13" s="28"/>
      <c r="K13" s="364"/>
    </row>
    <row r="14" spans="1:11" ht="15" customHeight="1">
      <c r="A14" s="14" t="s">
        <v>43</v>
      </c>
      <c r="B14" s="65"/>
      <c r="C14" s="59"/>
      <c r="D14" s="65"/>
      <c r="E14" s="123"/>
      <c r="F14" s="71"/>
      <c r="G14" s="42"/>
      <c r="H14" s="69"/>
      <c r="I14" s="42"/>
      <c r="J14" s="42"/>
      <c r="K14" s="364"/>
    </row>
    <row r="15" spans="1:11" ht="15" customHeight="1">
      <c r="A15" s="14" t="s">
        <v>44</v>
      </c>
      <c r="B15" s="65"/>
      <c r="C15" s="59"/>
      <c r="D15" s="65"/>
      <c r="E15" s="135" t="s">
        <v>53</v>
      </c>
      <c r="F15" s="78" t="s">
        <v>353</v>
      </c>
      <c r="G15" s="37"/>
      <c r="H15" s="77"/>
      <c r="I15" s="37" t="s">
        <v>94</v>
      </c>
      <c r="J15" s="37" t="s">
        <v>176</v>
      </c>
      <c r="K15" s="252"/>
    </row>
    <row r="16" spans="1:11" ht="15" customHeight="1">
      <c r="A16" s="14" t="s">
        <v>45</v>
      </c>
      <c r="B16" s="65"/>
      <c r="C16" s="59"/>
      <c r="D16" s="65"/>
      <c r="E16" s="118" t="s">
        <v>354</v>
      </c>
      <c r="F16" s="52" t="s">
        <v>111</v>
      </c>
      <c r="G16" s="28"/>
      <c r="H16" s="54"/>
      <c r="I16" s="28"/>
      <c r="J16" s="29"/>
      <c r="K16" s="252"/>
    </row>
    <row r="17" spans="1:11" ht="15" customHeight="1">
      <c r="A17" s="14" t="s">
        <v>46</v>
      </c>
      <c r="B17" s="65"/>
      <c r="C17" s="59"/>
      <c r="D17" s="65"/>
      <c r="E17" s="117"/>
      <c r="F17" s="251"/>
      <c r="G17" s="74"/>
      <c r="H17" s="56"/>
      <c r="I17" s="74"/>
      <c r="J17" s="42"/>
      <c r="K17" s="252"/>
    </row>
    <row r="18" spans="1:11" ht="15" customHeight="1">
      <c r="A18" s="14"/>
      <c r="B18" s="65"/>
      <c r="C18" s="59"/>
      <c r="D18" s="65"/>
      <c r="E18" s="122" t="s">
        <v>38</v>
      </c>
      <c r="F18" s="70" t="s">
        <v>355</v>
      </c>
      <c r="G18" s="67" t="s">
        <v>94</v>
      </c>
      <c r="H18" s="68"/>
      <c r="I18" s="67"/>
      <c r="J18" s="37" t="s">
        <v>176</v>
      </c>
      <c r="K18" s="252"/>
    </row>
    <row r="19" spans="1:11" ht="15" customHeight="1">
      <c r="A19" s="14"/>
      <c r="B19" s="65"/>
      <c r="C19" s="59"/>
      <c r="D19" s="65"/>
      <c r="E19" s="118"/>
      <c r="F19" s="52" t="s">
        <v>356</v>
      </c>
      <c r="G19" s="28"/>
      <c r="H19" s="54"/>
      <c r="I19" s="28"/>
      <c r="J19" s="28"/>
      <c r="K19" s="252"/>
    </row>
    <row r="20" spans="1:11" ht="15" customHeight="1">
      <c r="A20" s="14"/>
      <c r="B20" s="65"/>
      <c r="C20" s="59"/>
      <c r="D20" s="65"/>
      <c r="E20" s="123"/>
      <c r="F20" s="71"/>
      <c r="G20" s="42"/>
      <c r="H20" s="69"/>
      <c r="I20" s="42"/>
      <c r="J20" s="42"/>
      <c r="K20" s="252"/>
    </row>
    <row r="21" spans="1:11" ht="15" customHeight="1">
      <c r="A21" s="14"/>
      <c r="B21" s="65"/>
      <c r="C21" s="59"/>
      <c r="D21" s="65"/>
      <c r="E21" s="135" t="s">
        <v>53</v>
      </c>
      <c r="F21" s="78" t="s">
        <v>357</v>
      </c>
      <c r="G21" s="37"/>
      <c r="H21" s="77"/>
      <c r="I21" s="37" t="s">
        <v>94</v>
      </c>
      <c r="J21" s="37" t="s">
        <v>176</v>
      </c>
      <c r="K21" s="252"/>
    </row>
    <row r="22" spans="1:11" ht="15" customHeight="1">
      <c r="A22" s="14"/>
      <c r="B22" s="65"/>
      <c r="C22" s="59"/>
      <c r="D22" s="65"/>
      <c r="E22" s="118" t="s">
        <v>354</v>
      </c>
      <c r="F22" s="52" t="s">
        <v>111</v>
      </c>
      <c r="G22" s="28"/>
      <c r="H22" s="54"/>
      <c r="I22" s="28"/>
      <c r="J22" s="28"/>
      <c r="K22" s="252"/>
    </row>
    <row r="23" spans="1:11" ht="15" customHeight="1">
      <c r="A23" s="14"/>
      <c r="B23" s="73"/>
      <c r="C23" s="44"/>
      <c r="D23" s="73"/>
      <c r="E23" s="123"/>
      <c r="F23" s="71"/>
      <c r="G23" s="42"/>
      <c r="H23" s="69"/>
      <c r="I23" s="42"/>
      <c r="J23" s="42"/>
      <c r="K23" s="253"/>
    </row>
    <row r="24" spans="1:11" ht="15" customHeight="1">
      <c r="A24" s="14"/>
      <c r="B24" s="32" t="s">
        <v>358</v>
      </c>
      <c r="C24" s="93" t="s">
        <v>358</v>
      </c>
      <c r="D24" s="65" t="s">
        <v>37</v>
      </c>
      <c r="E24" s="135" t="s">
        <v>38</v>
      </c>
      <c r="F24" s="78" t="str">
        <f>IF($B$25="■該当なし","□","■")&amp;"避難器具の設置"</f>
        <v>■避難器具の設置</v>
      </c>
      <c r="G24" s="37" t="str">
        <f>IF($B$25="■該当なし","□","■")</f>
        <v>■</v>
      </c>
      <c r="H24" s="77"/>
      <c r="I24" s="37"/>
      <c r="J24" s="37" t="s">
        <v>176</v>
      </c>
      <c r="K24" s="330" t="s">
        <v>188</v>
      </c>
    </row>
    <row r="25" spans="1:11" ht="15" customHeight="1">
      <c r="A25" s="14"/>
      <c r="B25" s="254" t="str">
        <f>IF('[2]等級及び申請者'!F16="該当なし","■該当なし","□該当なし")</f>
        <v>□該当なし</v>
      </c>
      <c r="C25" s="93" t="s">
        <v>359</v>
      </c>
      <c r="D25" s="65"/>
      <c r="E25" s="118"/>
      <c r="F25" s="52"/>
      <c r="G25" s="28"/>
      <c r="H25" s="54"/>
      <c r="I25" s="28"/>
      <c r="J25" s="28"/>
      <c r="K25" s="331"/>
    </row>
    <row r="26" spans="1:11" ht="15" customHeight="1">
      <c r="A26" s="14"/>
      <c r="B26" s="9" t="str">
        <f>"（"&amp;'[2]等級及び申請者'!F2&amp;"）"</f>
        <v>（3階建）</v>
      </c>
      <c r="C26" s="93" t="s">
        <v>360</v>
      </c>
      <c r="D26" s="65"/>
      <c r="E26" s="123"/>
      <c r="F26" s="71"/>
      <c r="G26" s="42"/>
      <c r="H26" s="69"/>
      <c r="I26" s="42"/>
      <c r="J26" s="42"/>
      <c r="K26" s="331"/>
    </row>
    <row r="27" spans="1:11" ht="15" customHeight="1">
      <c r="A27" s="14"/>
      <c r="B27" s="255"/>
      <c r="C27" s="59"/>
      <c r="D27" s="65"/>
      <c r="E27" s="135" t="s">
        <v>38</v>
      </c>
      <c r="F27" s="78" t="str">
        <f>IF($B$25="■該当なし","□","■")&amp;"直通階段に直接通ずる"</f>
        <v>■直通階段に直接通ずる</v>
      </c>
      <c r="G27" s="37" t="str">
        <f>IF($B$25="■該当なし","□","■")</f>
        <v>■</v>
      </c>
      <c r="H27" s="77"/>
      <c r="I27" s="37"/>
      <c r="J27" s="37" t="s">
        <v>176</v>
      </c>
      <c r="K27" s="331"/>
    </row>
    <row r="28" spans="1:11" ht="15" customHeight="1">
      <c r="A28" s="14"/>
      <c r="B28" s="65" t="str">
        <f>IF('[2]等級及び申請者'!E15="否選択","□選択","■選択")</f>
        <v>□選択</v>
      </c>
      <c r="C28" s="59"/>
      <c r="D28" s="65"/>
      <c r="E28" s="118"/>
      <c r="F28" s="52" t="s">
        <v>361</v>
      </c>
      <c r="G28" s="28"/>
      <c r="H28" s="54"/>
      <c r="I28" s="28"/>
      <c r="J28" s="28"/>
      <c r="K28" s="331"/>
    </row>
    <row r="29" spans="1:11" ht="15" customHeight="1">
      <c r="A29" s="14"/>
      <c r="B29" s="73"/>
      <c r="C29" s="44"/>
      <c r="D29" s="73"/>
      <c r="E29" s="123"/>
      <c r="F29" s="71"/>
      <c r="G29" s="42"/>
      <c r="H29" s="69"/>
      <c r="I29" s="42"/>
      <c r="J29" s="42"/>
      <c r="K29" s="374"/>
    </row>
    <row r="30" spans="1:11" ht="15" customHeight="1">
      <c r="A30" s="14"/>
      <c r="B30" s="32" t="s">
        <v>362</v>
      </c>
      <c r="C30" s="93" t="s">
        <v>66</v>
      </c>
      <c r="D30" s="65" t="s">
        <v>37</v>
      </c>
      <c r="E30" s="135" t="s">
        <v>38</v>
      </c>
      <c r="F30" s="78" t="str">
        <f>IF(OR(B$33="■該当なし",B$32="等級1"),"□","■")&amp;"対象となる範囲"</f>
        <v>■対象となる範囲</v>
      </c>
      <c r="G30" s="37" t="str">
        <f>IF(OR(B$33="■該当なし",B$32="等級1"),"□","■")</f>
        <v>■</v>
      </c>
      <c r="H30" s="77"/>
      <c r="I30" s="37"/>
      <c r="J30" s="37" t="s">
        <v>176</v>
      </c>
      <c r="K30" s="330" t="s">
        <v>188</v>
      </c>
    </row>
    <row r="31" spans="1:11" ht="15" customHeight="1">
      <c r="A31" s="14"/>
      <c r="B31" s="32" t="s">
        <v>363</v>
      </c>
      <c r="C31" s="93" t="s">
        <v>364</v>
      </c>
      <c r="D31" s="65"/>
      <c r="E31" s="118"/>
      <c r="F31" s="52"/>
      <c r="G31" s="28"/>
      <c r="H31" s="54"/>
      <c r="I31" s="28"/>
      <c r="J31" s="28"/>
      <c r="K31" s="331"/>
    </row>
    <row r="32" spans="1:11" ht="15" customHeight="1">
      <c r="A32" s="14"/>
      <c r="B32" s="250" t="str">
        <f>'[2]等級及び申請者'!F18</f>
        <v>-</v>
      </c>
      <c r="C32" s="59"/>
      <c r="D32" s="65"/>
      <c r="E32" s="123"/>
      <c r="F32" s="71"/>
      <c r="G32" s="42"/>
      <c r="H32" s="69"/>
      <c r="I32" s="42"/>
      <c r="J32" s="42"/>
      <c r="K32" s="331"/>
    </row>
    <row r="33" spans="1:11" ht="15" customHeight="1">
      <c r="A33" s="14"/>
      <c r="B33" s="256" t="str">
        <f>IF('[2]等級及び申請者'!F18="該当なし","■該当なし","□該当なし")</f>
        <v>□該当なし</v>
      </c>
      <c r="C33" s="59"/>
      <c r="D33" s="65"/>
      <c r="E33" s="135" t="s">
        <v>365</v>
      </c>
      <c r="F33" s="78" t="str">
        <f>IF(OR(B$33="■該当なし",B$32="等級1"),"□","■")&amp;"開口部の耐火性能"</f>
        <v>■開口部の耐火性能</v>
      </c>
      <c r="G33" s="37" t="str">
        <f>IF(OR(B$33="■該当なし",B$32="等級1"),"□","■")</f>
        <v>■</v>
      </c>
      <c r="H33" s="77"/>
      <c r="I33" s="37" t="s">
        <v>38</v>
      </c>
      <c r="J33" s="37" t="s">
        <v>176</v>
      </c>
      <c r="K33" s="331"/>
    </row>
    <row r="34" spans="1:11" ht="15" customHeight="1">
      <c r="A34" s="14"/>
      <c r="B34" s="65"/>
      <c r="C34" s="59"/>
      <c r="D34" s="65"/>
      <c r="E34" s="118"/>
      <c r="F34" s="52" t="s">
        <v>111</v>
      </c>
      <c r="G34" s="28"/>
      <c r="H34" s="54"/>
      <c r="I34" s="28"/>
      <c r="J34" s="28"/>
      <c r="K34" s="331"/>
    </row>
    <row r="35" spans="1:11" ht="15" customHeight="1">
      <c r="A35" s="14"/>
      <c r="B35" s="73" t="str">
        <f>IF('[2]等級及び申請者'!E17="否選択","□選択","■選択")</f>
        <v>□選択</v>
      </c>
      <c r="C35" s="44"/>
      <c r="D35" s="73"/>
      <c r="E35" s="123"/>
      <c r="F35" s="71"/>
      <c r="G35" s="42"/>
      <c r="H35" s="69"/>
      <c r="I35" s="42"/>
      <c r="J35" s="42"/>
      <c r="K35" s="374"/>
    </row>
    <row r="36" spans="1:11" ht="15" customHeight="1">
      <c r="A36" s="14"/>
      <c r="B36" s="32" t="s">
        <v>362</v>
      </c>
      <c r="C36" s="93" t="s">
        <v>366</v>
      </c>
      <c r="D36" s="65" t="s">
        <v>37</v>
      </c>
      <c r="E36" s="135" t="s">
        <v>38</v>
      </c>
      <c r="F36" s="78" t="str">
        <f>IF(OR($B$40="■該当なし",$B$39="等級1"),"□","■")&amp;"対象となる範囲"</f>
        <v>■対象となる範囲</v>
      </c>
      <c r="G36" s="257" t="str">
        <f>IF(OR($B$40="■該当なし",$B$39="等級1"),"□","■")</f>
        <v>■</v>
      </c>
      <c r="H36" s="67"/>
      <c r="I36" s="37"/>
      <c r="J36" s="37" t="s">
        <v>176</v>
      </c>
      <c r="K36" s="363" t="s">
        <v>188</v>
      </c>
    </row>
    <row r="37" spans="1:11" ht="15" customHeight="1">
      <c r="A37" s="14"/>
      <c r="B37" s="258" t="s">
        <v>367</v>
      </c>
      <c r="C37" s="93" t="s">
        <v>368</v>
      </c>
      <c r="D37" s="65"/>
      <c r="E37" s="118"/>
      <c r="F37" s="52"/>
      <c r="G37" s="28"/>
      <c r="H37" s="54"/>
      <c r="I37" s="28"/>
      <c r="J37" s="28"/>
      <c r="K37" s="364"/>
    </row>
    <row r="38" spans="1:11" ht="15" customHeight="1">
      <c r="A38" s="14"/>
      <c r="B38" s="46" t="s">
        <v>369</v>
      </c>
      <c r="C38" s="59"/>
      <c r="D38" s="65"/>
      <c r="E38" s="117"/>
      <c r="F38" s="251"/>
      <c r="G38" s="74"/>
      <c r="H38" s="56"/>
      <c r="I38" s="74"/>
      <c r="J38" s="74"/>
      <c r="K38" s="364"/>
    </row>
    <row r="39" spans="1:11" ht="15" customHeight="1">
      <c r="A39" s="14"/>
      <c r="B39" s="250" t="str">
        <f>'[2]等級及び申請者'!F20</f>
        <v>-</v>
      </c>
      <c r="C39" s="59"/>
      <c r="D39" s="65"/>
      <c r="E39" s="122" t="s">
        <v>53</v>
      </c>
      <c r="F39" s="70" t="str">
        <f>IF(OR($B$40="■該当なし",$B$39="等級1"),"□","■")&amp;"外壁の構造"</f>
        <v>■外壁の構造</v>
      </c>
      <c r="G39" s="67" t="str">
        <f>IF(OR($B$40="■該当なし",$B$39="等級1"),"□","■")</f>
        <v>■</v>
      </c>
      <c r="H39" s="68"/>
      <c r="I39" s="67" t="s">
        <v>38</v>
      </c>
      <c r="J39" s="67" t="s">
        <v>176</v>
      </c>
      <c r="K39" s="364"/>
    </row>
    <row r="40" spans="1:11" ht="15" customHeight="1">
      <c r="A40" s="14"/>
      <c r="B40" s="256" t="str">
        <f>IF('[2]等級及び申請者'!F20="該当なし","■該当なし","□該当なし")</f>
        <v>□該当なし</v>
      </c>
      <c r="C40" s="59"/>
      <c r="D40" s="65"/>
      <c r="E40" s="118"/>
      <c r="F40" s="52"/>
      <c r="G40" s="28"/>
      <c r="H40" s="54"/>
      <c r="I40" s="28"/>
      <c r="J40" s="28"/>
      <c r="K40" s="364"/>
    </row>
    <row r="41" spans="1:11" ht="15" customHeight="1">
      <c r="A41" s="14"/>
      <c r="B41" s="65"/>
      <c r="C41" s="59"/>
      <c r="D41" s="65"/>
      <c r="E41" s="123"/>
      <c r="F41" s="71"/>
      <c r="G41" s="42"/>
      <c r="H41" s="69"/>
      <c r="I41" s="42"/>
      <c r="J41" s="42"/>
      <c r="K41" s="364"/>
    </row>
    <row r="42" spans="1:11" ht="15" customHeight="1">
      <c r="A42" s="14"/>
      <c r="B42" s="65" t="str">
        <f>IF('[2]等級及び申請者'!E19="否選択","□選択","■選択")</f>
        <v>□選択</v>
      </c>
      <c r="C42" s="59"/>
      <c r="D42" s="65"/>
      <c r="E42" s="135" t="s">
        <v>53</v>
      </c>
      <c r="F42" s="78" t="str">
        <f>IF(OR($B$40="■該当なし",$B$39="等級1"),"□","■")&amp;"軒裏の構造"</f>
        <v>■軒裏の構造</v>
      </c>
      <c r="G42" s="67" t="str">
        <f>IF(OR($B$40="■該当なし",$B$39="等級1"),"□","■")</f>
        <v>■</v>
      </c>
      <c r="H42" s="77"/>
      <c r="I42" s="37" t="s">
        <v>38</v>
      </c>
      <c r="J42" s="37" t="s">
        <v>176</v>
      </c>
      <c r="K42" s="364"/>
    </row>
    <row r="43" spans="1:11" ht="15" customHeight="1">
      <c r="A43" s="14"/>
      <c r="B43" s="65"/>
      <c r="C43" s="59"/>
      <c r="D43" s="65"/>
      <c r="E43" s="118"/>
      <c r="F43" s="52"/>
      <c r="G43" s="28"/>
      <c r="H43" s="54"/>
      <c r="I43" s="28"/>
      <c r="J43" s="28"/>
      <c r="K43" s="364"/>
    </row>
    <row r="44" spans="1:11" ht="15" customHeight="1" thickBot="1">
      <c r="A44" s="14"/>
      <c r="B44" s="65"/>
      <c r="C44" s="64"/>
      <c r="D44" s="80"/>
      <c r="E44" s="119"/>
      <c r="F44" s="76"/>
      <c r="G44" s="50"/>
      <c r="H44" s="75"/>
      <c r="I44" s="50"/>
      <c r="J44" s="50"/>
      <c r="K44" s="373"/>
    </row>
    <row r="45" spans="1:11" ht="15" customHeight="1">
      <c r="A45" s="259" t="s">
        <v>370</v>
      </c>
      <c r="B45" s="55" t="s">
        <v>371</v>
      </c>
      <c r="C45" s="93" t="s">
        <v>372</v>
      </c>
      <c r="D45" s="3" t="s">
        <v>37</v>
      </c>
      <c r="E45" s="135" t="s">
        <v>38</v>
      </c>
      <c r="F45" s="78" t="s">
        <v>373</v>
      </c>
      <c r="G45" s="37" t="s">
        <v>38</v>
      </c>
      <c r="H45" s="77" t="s">
        <v>38</v>
      </c>
      <c r="I45" s="37"/>
      <c r="J45" s="37" t="s">
        <v>176</v>
      </c>
      <c r="K45" s="372" t="s">
        <v>188</v>
      </c>
    </row>
    <row r="46" spans="1:11" ht="15" customHeight="1">
      <c r="A46" s="260" t="s">
        <v>374</v>
      </c>
      <c r="B46" s="9" t="s">
        <v>348</v>
      </c>
      <c r="C46" s="93"/>
      <c r="E46" s="118"/>
      <c r="F46" s="52"/>
      <c r="G46" s="28"/>
      <c r="H46" s="54"/>
      <c r="I46" s="28"/>
      <c r="J46" s="28"/>
      <c r="K46" s="364"/>
    </row>
    <row r="47" spans="1:11" ht="15" customHeight="1">
      <c r="A47" s="260" t="s">
        <v>375</v>
      </c>
      <c r="B47" s="34" t="str">
        <f>'[2]等級及び申請者'!F21</f>
        <v>等級1</v>
      </c>
      <c r="C47" s="102"/>
      <c r="D47" s="261"/>
      <c r="E47" s="123"/>
      <c r="F47" s="71"/>
      <c r="G47" s="42"/>
      <c r="H47" s="69"/>
      <c r="I47" s="42"/>
      <c r="J47" s="42"/>
      <c r="K47" s="364"/>
    </row>
    <row r="48" spans="1:11" ht="15" customHeight="1">
      <c r="A48" s="260" t="s">
        <v>376</v>
      </c>
      <c r="B48" s="65"/>
      <c r="C48" s="93" t="s">
        <v>377</v>
      </c>
      <c r="D48" s="65" t="s">
        <v>37</v>
      </c>
      <c r="E48" s="262" t="s">
        <v>38</v>
      </c>
      <c r="F48" s="263" t="str">
        <f>IF($B$47="等級1","□","■")&amp;"給気口の位置・大きさ"</f>
        <v>□給気口の位置・大きさ</v>
      </c>
      <c r="G48" s="264" t="str">
        <f>IF($B$47="等級1","□","■")</f>
        <v>□</v>
      </c>
      <c r="H48" s="265"/>
      <c r="I48" s="264" t="s">
        <v>38</v>
      </c>
      <c r="J48" s="265" t="s">
        <v>176</v>
      </c>
      <c r="K48" s="364"/>
    </row>
    <row r="49" spans="1:11" ht="15" customHeight="1">
      <c r="A49" s="260" t="s">
        <v>378</v>
      </c>
      <c r="B49" s="65"/>
      <c r="C49" s="59"/>
      <c r="D49" s="65"/>
      <c r="E49" s="266"/>
      <c r="F49" s="267"/>
      <c r="G49" s="268"/>
      <c r="H49" s="269"/>
      <c r="I49" s="268"/>
      <c r="J49" s="269"/>
      <c r="K49" s="364"/>
    </row>
    <row r="50" spans="1:11" ht="15" customHeight="1">
      <c r="A50" s="260" t="s">
        <v>178</v>
      </c>
      <c r="B50" s="65"/>
      <c r="C50" s="59"/>
      <c r="D50" s="65"/>
      <c r="E50" s="266"/>
      <c r="F50" s="270" t="str">
        <f>IF($B$47="等級1","□","■")&amp;"排気口の位置・大きさ"</f>
        <v>□排気口の位置・大きさ</v>
      </c>
      <c r="G50" s="268" t="str">
        <f>IF($B$47="等級1","□","■")</f>
        <v>□</v>
      </c>
      <c r="H50" s="269"/>
      <c r="I50" s="268" t="s">
        <v>38</v>
      </c>
      <c r="J50" s="269" t="s">
        <v>176</v>
      </c>
      <c r="K50" s="364"/>
    </row>
    <row r="51" spans="1:11" ht="15" customHeight="1">
      <c r="A51" s="260" t="s">
        <v>179</v>
      </c>
      <c r="B51" s="65"/>
      <c r="C51" s="44"/>
      <c r="D51" s="73"/>
      <c r="E51" s="271"/>
      <c r="F51" s="272"/>
      <c r="G51" s="273"/>
      <c r="H51" s="274"/>
      <c r="I51" s="273"/>
      <c r="J51" s="274"/>
      <c r="K51" s="364"/>
    </row>
    <row r="52" spans="1:11" ht="15" customHeight="1">
      <c r="A52" s="260" t="s">
        <v>177</v>
      </c>
      <c r="B52" s="65"/>
      <c r="C52" s="111" t="s">
        <v>379</v>
      </c>
      <c r="D52" s="65" t="s">
        <v>37</v>
      </c>
      <c r="E52" s="262" t="s">
        <v>38</v>
      </c>
      <c r="F52" s="275" t="str">
        <f>IF($B$47="等級1","□","■")&amp;"浴室の防水措置"</f>
        <v>□浴室の防水措置</v>
      </c>
      <c r="G52" s="264" t="str">
        <f>IF($B$47="等級1","□","■")</f>
        <v>□</v>
      </c>
      <c r="H52" s="265"/>
      <c r="I52" s="264" t="s">
        <v>38</v>
      </c>
      <c r="J52" s="265" t="s">
        <v>176</v>
      </c>
      <c r="K52" s="364"/>
    </row>
    <row r="53" spans="1:11" ht="15" customHeight="1">
      <c r="A53" s="276" t="s">
        <v>180</v>
      </c>
      <c r="C53" s="93" t="s">
        <v>380</v>
      </c>
      <c r="D53" s="65"/>
      <c r="E53" s="266"/>
      <c r="F53" s="267"/>
      <c r="G53" s="268"/>
      <c r="H53" s="269"/>
      <c r="I53" s="268"/>
      <c r="J53" s="269"/>
      <c r="K53" s="364"/>
    </row>
    <row r="54" spans="1:11" ht="15" customHeight="1">
      <c r="A54" s="276" t="s">
        <v>181</v>
      </c>
      <c r="C54" s="59"/>
      <c r="D54" s="65"/>
      <c r="E54" s="271"/>
      <c r="F54" s="272"/>
      <c r="G54" s="273"/>
      <c r="H54" s="274"/>
      <c r="I54" s="273"/>
      <c r="J54" s="274"/>
      <c r="K54" s="364"/>
    </row>
    <row r="55" spans="1:11" ht="15" customHeight="1">
      <c r="A55" s="276" t="s">
        <v>182</v>
      </c>
      <c r="C55" s="59"/>
      <c r="D55" s="65"/>
      <c r="E55" s="262" t="s">
        <v>38</v>
      </c>
      <c r="F55" s="275" t="str">
        <f>IF($B$47="等級1","□","■")&amp;"脱衣室の防水措置"</f>
        <v>□脱衣室の防水措置</v>
      </c>
      <c r="G55" s="264" t="str">
        <f>IF($B$47="等級1","□","■")</f>
        <v>□</v>
      </c>
      <c r="H55" s="265"/>
      <c r="I55" s="264" t="s">
        <v>38</v>
      </c>
      <c r="J55" s="265" t="s">
        <v>176</v>
      </c>
      <c r="K55" s="252"/>
    </row>
    <row r="56" spans="1:11" ht="15" customHeight="1">
      <c r="A56" s="277"/>
      <c r="C56" s="59"/>
      <c r="D56" s="65"/>
      <c r="E56" s="262"/>
      <c r="F56" s="275"/>
      <c r="G56" s="264"/>
      <c r="H56" s="265"/>
      <c r="I56" s="264"/>
      <c r="J56" s="265"/>
      <c r="K56" s="252"/>
    </row>
    <row r="57" spans="1:11" ht="15" customHeight="1" thickBot="1">
      <c r="A57" s="278"/>
      <c r="B57" s="12"/>
      <c r="C57" s="64"/>
      <c r="D57" s="80"/>
      <c r="E57" s="279"/>
      <c r="F57" s="280"/>
      <c r="G57" s="281"/>
      <c r="H57" s="282"/>
      <c r="I57" s="281"/>
      <c r="J57" s="282"/>
      <c r="K57" s="283"/>
    </row>
    <row r="58" spans="1:11" ht="15" customHeight="1">
      <c r="A58"/>
      <c r="B58"/>
      <c r="C58"/>
      <c r="D58"/>
      <c r="E58"/>
      <c r="F58"/>
      <c r="G58"/>
      <c r="H58"/>
      <c r="I58"/>
      <c r="J58"/>
      <c r="K58"/>
    </row>
    <row r="59" spans="1:11" ht="12.75" customHeight="1">
      <c r="A59" s="63" t="s">
        <v>381</v>
      </c>
      <c r="B59" s="284" t="s">
        <v>382</v>
      </c>
      <c r="C59" s="93" t="s">
        <v>383</v>
      </c>
      <c r="D59" s="65" t="s">
        <v>37</v>
      </c>
      <c r="E59" s="285" t="s">
        <v>38</v>
      </c>
      <c r="F59" s="275" t="str">
        <f>IF($B$318="等級1","□","■")&amp;"コンクリート内埋め込み配管"</f>
        <v>■コンクリート内埋め込み配管</v>
      </c>
      <c r="G59" s="264" t="str">
        <f>IF($B$318="等級1","□","■")</f>
        <v>■</v>
      </c>
      <c r="H59" s="265"/>
      <c r="I59" s="264"/>
      <c r="J59" s="265" t="s">
        <v>176</v>
      </c>
      <c r="K59" s="364" t="s">
        <v>188</v>
      </c>
    </row>
    <row r="60" spans="1:11" ht="12.75" customHeight="1">
      <c r="A60" s="63" t="s">
        <v>384</v>
      </c>
      <c r="B60" s="284" t="s">
        <v>385</v>
      </c>
      <c r="C60" s="59"/>
      <c r="D60" s="65"/>
      <c r="E60" s="286"/>
      <c r="F60" s="287" t="s">
        <v>198</v>
      </c>
      <c r="G60" s="268"/>
      <c r="H60" s="269"/>
      <c r="I60" s="268"/>
      <c r="J60" s="269"/>
      <c r="K60" s="364"/>
    </row>
    <row r="61" spans="1:11" ht="12.75" customHeight="1">
      <c r="A61" s="63" t="s">
        <v>386</v>
      </c>
      <c r="B61" s="288" t="s">
        <v>387</v>
      </c>
      <c r="C61" s="44"/>
      <c r="D61" s="73"/>
      <c r="E61" s="289"/>
      <c r="F61" s="272"/>
      <c r="G61" s="273"/>
      <c r="H61" s="274"/>
      <c r="I61" s="273"/>
      <c r="J61" s="274"/>
      <c r="K61" s="364"/>
    </row>
    <row r="62" spans="1:11" ht="12.75" customHeight="1">
      <c r="A62" s="63" t="s">
        <v>388</v>
      </c>
      <c r="B62" s="63"/>
      <c r="C62" s="93" t="s">
        <v>389</v>
      </c>
      <c r="D62" s="65" t="s">
        <v>37</v>
      </c>
      <c r="E62" s="285" t="s">
        <v>38</v>
      </c>
      <c r="F62" s="263" t="str">
        <f>IF($B$318="等級1","□","■")&amp;"屋内の地中埋設管上のｺﾝｸﾘｰﾄ　"</f>
        <v>■屋内の地中埋設管上のｺﾝｸﾘｰﾄ　</v>
      </c>
      <c r="G62" s="264" t="str">
        <f>IF($B$318="等級1","□","■")</f>
        <v>■</v>
      </c>
      <c r="H62" s="265"/>
      <c r="I62" s="264"/>
      <c r="J62" s="265" t="s">
        <v>176</v>
      </c>
      <c r="K62" s="364"/>
    </row>
    <row r="63" spans="1:11" ht="12.75" customHeight="1">
      <c r="A63" s="63" t="s">
        <v>390</v>
      </c>
      <c r="B63" s="63"/>
      <c r="C63" s="59"/>
      <c r="D63" s="65"/>
      <c r="E63" s="286"/>
      <c r="F63" s="287" t="s">
        <v>111</v>
      </c>
      <c r="G63" s="268"/>
      <c r="H63" s="269"/>
      <c r="I63" s="268"/>
      <c r="J63" s="269"/>
      <c r="K63" s="364"/>
    </row>
    <row r="64" spans="1:11" ht="12.75" customHeight="1">
      <c r="A64" s="63" t="s">
        <v>391</v>
      </c>
      <c r="B64" s="63"/>
      <c r="C64" s="59"/>
      <c r="D64" s="65"/>
      <c r="E64" s="290"/>
      <c r="F64" s="272"/>
      <c r="G64" s="291"/>
      <c r="H64" s="292"/>
      <c r="I64" s="291"/>
      <c r="J64" s="292"/>
      <c r="K64" s="364"/>
    </row>
    <row r="65" spans="1:11" ht="12.75" customHeight="1">
      <c r="A65" s="63" t="s">
        <v>392</v>
      </c>
      <c r="B65" s="63"/>
      <c r="C65" s="59"/>
      <c r="D65" s="65"/>
      <c r="E65" s="293" t="s">
        <v>38</v>
      </c>
      <c r="F65" s="263" t="str">
        <f>IF($B$318="等級1","□","■")&amp;"外周部の地中埋設管上のｺﾝｸﾘｰﾄ"</f>
        <v>■外周部の地中埋設管上のｺﾝｸﾘｰﾄ</v>
      </c>
      <c r="G65" s="294" t="str">
        <f>IF($B$318="等級1","□","■")</f>
        <v>■</v>
      </c>
      <c r="H65" s="295"/>
      <c r="I65" s="294"/>
      <c r="J65" s="295" t="s">
        <v>176</v>
      </c>
      <c r="K65" s="364"/>
    </row>
    <row r="66" spans="1:11" ht="12.75" customHeight="1">
      <c r="A66" s="63" t="s">
        <v>69</v>
      </c>
      <c r="B66" s="63"/>
      <c r="C66" s="59"/>
      <c r="D66" s="65"/>
      <c r="E66" s="266"/>
      <c r="F66" s="287" t="s">
        <v>198</v>
      </c>
      <c r="G66" s="268"/>
      <c r="H66" s="269"/>
      <c r="I66" s="268"/>
      <c r="J66" s="269"/>
      <c r="K66" s="364"/>
    </row>
    <row r="67" spans="1:11" ht="12.75" customHeight="1">
      <c r="A67" s="63" t="s">
        <v>39</v>
      </c>
      <c r="B67" s="63"/>
      <c r="C67" s="44"/>
      <c r="D67" s="73"/>
      <c r="E67" s="271"/>
      <c r="F67" s="272"/>
      <c r="G67" s="273"/>
      <c r="H67" s="274"/>
      <c r="I67" s="273"/>
      <c r="J67" s="274"/>
      <c r="K67" s="364"/>
    </row>
    <row r="68" spans="1:11" ht="12.75" customHeight="1">
      <c r="A68" s="63" t="s">
        <v>70</v>
      </c>
      <c r="B68" s="63"/>
      <c r="C68" s="93" t="s">
        <v>393</v>
      </c>
      <c r="D68" s="65" t="s">
        <v>37</v>
      </c>
      <c r="E68" s="285" t="s">
        <v>38</v>
      </c>
      <c r="F68" s="275" t="str">
        <f>IF($B$318="等級1","□","■")&amp;"排水管の仕様等、設置状態"</f>
        <v>■排水管の仕様等、設置状態</v>
      </c>
      <c r="G68" s="264" t="str">
        <f>IF($B$318="等級1","□","■")</f>
        <v>■</v>
      </c>
      <c r="H68" s="265"/>
      <c r="I68" s="264"/>
      <c r="J68" s="265" t="s">
        <v>176</v>
      </c>
      <c r="K68" s="252"/>
    </row>
    <row r="69" spans="1:11" ht="12.75" customHeight="1">
      <c r="A69" s="63" t="s">
        <v>71</v>
      </c>
      <c r="B69" s="63"/>
      <c r="C69" s="93" t="s">
        <v>394</v>
      </c>
      <c r="D69" s="65"/>
      <c r="E69" s="286"/>
      <c r="F69" s="287" t="s">
        <v>395</v>
      </c>
      <c r="G69" s="268"/>
      <c r="H69" s="269"/>
      <c r="I69" s="268"/>
      <c r="J69" s="269"/>
      <c r="K69" s="252"/>
    </row>
    <row r="70" spans="1:11" ht="12.75" customHeight="1">
      <c r="A70" s="63" t="s">
        <v>41</v>
      </c>
      <c r="B70" s="63"/>
      <c r="C70" s="93" t="s">
        <v>396</v>
      </c>
      <c r="D70" s="65"/>
      <c r="E70" s="290"/>
      <c r="F70" s="296"/>
      <c r="G70" s="291"/>
      <c r="H70" s="292"/>
      <c r="I70" s="291"/>
      <c r="J70" s="274"/>
      <c r="K70" s="252"/>
    </row>
    <row r="71" spans="1:11" ht="12.75" customHeight="1">
      <c r="A71" s="63" t="s">
        <v>42</v>
      </c>
      <c r="B71" s="63"/>
      <c r="C71" s="59"/>
      <c r="D71" s="65"/>
      <c r="E71" s="293" t="s">
        <v>38</v>
      </c>
      <c r="F71" s="297" t="str">
        <f>IF(OR($B$318="等級1",$B$318="等級2"),"□","■")&amp;"排水管の掃除口"</f>
        <v>■排水管の掃除口</v>
      </c>
      <c r="G71" s="294" t="str">
        <f>IF(OR($B$318="等級1",$B$318="等級2"),"□","■")</f>
        <v>■</v>
      </c>
      <c r="H71" s="295"/>
      <c r="I71" s="294"/>
      <c r="J71" s="265" t="s">
        <v>176</v>
      </c>
      <c r="K71" s="252"/>
    </row>
    <row r="72" spans="1:11" ht="12.75" customHeight="1">
      <c r="A72" s="63" t="s">
        <v>43</v>
      </c>
      <c r="B72" s="63"/>
      <c r="C72" s="59"/>
      <c r="D72" s="65"/>
      <c r="E72" s="266"/>
      <c r="F72" s="267"/>
      <c r="G72" s="268"/>
      <c r="H72" s="269"/>
      <c r="I72" s="268"/>
      <c r="J72" s="269"/>
      <c r="K72" s="252"/>
    </row>
    <row r="73" spans="1:11" ht="12.75" customHeight="1">
      <c r="A73" s="63" t="s">
        <v>44</v>
      </c>
      <c r="B73" s="63"/>
      <c r="C73" s="59"/>
      <c r="D73" s="65"/>
      <c r="E73" s="271"/>
      <c r="F73" s="272"/>
      <c r="G73" s="273"/>
      <c r="H73" s="274"/>
      <c r="I73" s="273"/>
      <c r="J73" s="274"/>
      <c r="K73" s="252"/>
    </row>
    <row r="74" spans="1:14" ht="12.75" customHeight="1">
      <c r="A74" s="63" t="s">
        <v>45</v>
      </c>
      <c r="B74" s="63"/>
      <c r="C74" s="59"/>
      <c r="D74" s="65"/>
      <c r="E74" s="285" t="s">
        <v>38</v>
      </c>
      <c r="F74" s="275" t="str">
        <f>IF(OR($B$318="等級1",$B$318="等級2"),"□","■")&amp;"トラップの清掃措置"</f>
        <v>■トラップの清掃措置</v>
      </c>
      <c r="G74" s="264" t="str">
        <f>IF(OR($B$318="等級1",$B$318="等級2"),"□","■")</f>
        <v>■</v>
      </c>
      <c r="H74" s="265"/>
      <c r="I74" s="264"/>
      <c r="J74" s="265" t="s">
        <v>176</v>
      </c>
      <c r="K74" s="252"/>
      <c r="N74" s="9"/>
    </row>
    <row r="75" spans="1:11" ht="12.75" customHeight="1">
      <c r="A75" s="63" t="s">
        <v>46</v>
      </c>
      <c r="B75" s="63"/>
      <c r="C75" s="59"/>
      <c r="D75" s="65"/>
      <c r="E75" s="286"/>
      <c r="F75" s="267"/>
      <c r="G75" s="268"/>
      <c r="H75" s="269"/>
      <c r="I75" s="268"/>
      <c r="J75" s="269"/>
      <c r="K75" s="252"/>
    </row>
    <row r="76" spans="1:11" ht="12.75" customHeight="1">
      <c r="A76" s="63"/>
      <c r="B76" s="63"/>
      <c r="C76" s="44"/>
      <c r="D76" s="73"/>
      <c r="E76" s="289"/>
      <c r="F76" s="296"/>
      <c r="G76" s="291"/>
      <c r="H76" s="292"/>
      <c r="I76" s="291"/>
      <c r="J76" s="292"/>
      <c r="K76" s="252"/>
    </row>
    <row r="77" spans="1:11" ht="12.75" customHeight="1">
      <c r="A77" s="63"/>
      <c r="B77" s="63"/>
      <c r="C77" s="93" t="s">
        <v>397</v>
      </c>
      <c r="D77" s="65" t="s">
        <v>37</v>
      </c>
      <c r="E77" s="262" t="s">
        <v>38</v>
      </c>
      <c r="F77" s="297" t="str">
        <f>IF(OR($B$318="等級1",$B$318="等級2"),"□","■")&amp;"開口の位置"</f>
        <v>■開口の位置</v>
      </c>
      <c r="G77" s="294" t="str">
        <f>IF(OR($B$318="等級1",$B$318="等級2"),"□","■")</f>
        <v>■</v>
      </c>
      <c r="H77" s="295"/>
      <c r="I77" s="294"/>
      <c r="J77" s="295" t="s">
        <v>176</v>
      </c>
      <c r="K77" s="252"/>
    </row>
    <row r="78" spans="1:11" ht="12.75" customHeight="1">
      <c r="A78" s="63"/>
      <c r="B78" s="63"/>
      <c r="C78" s="59"/>
      <c r="D78" s="65"/>
      <c r="E78" s="266"/>
      <c r="F78" s="267"/>
      <c r="G78" s="268"/>
      <c r="H78" s="269"/>
      <c r="I78" s="268"/>
      <c r="J78" s="269"/>
      <c r="K78" s="252"/>
    </row>
    <row r="79" spans="1:11" ht="12.75" customHeight="1">
      <c r="A79" s="63"/>
      <c r="B79" s="63"/>
      <c r="C79" s="59"/>
      <c r="D79" s="65"/>
      <c r="E79" s="271"/>
      <c r="F79" s="272"/>
      <c r="G79" s="273"/>
      <c r="H79" s="274"/>
      <c r="I79" s="273"/>
      <c r="J79" s="274"/>
      <c r="K79" s="252"/>
    </row>
    <row r="80" spans="1:11" ht="12.75" customHeight="1">
      <c r="A80" s="63"/>
      <c r="B80" s="63"/>
      <c r="C80" s="59"/>
      <c r="D80" s="65"/>
      <c r="E80" s="285" t="s">
        <v>38</v>
      </c>
      <c r="F80" s="275" t="str">
        <f>IF(OR($B$318="等級1",$B$318="等級2"),"□","■")&amp;"開口と配管の関係"</f>
        <v>■開口と配管の関係</v>
      </c>
      <c r="G80" s="264" t="str">
        <f>IF(OR($B$318="等級1",$B$318="等級2"),"□","■")</f>
        <v>■</v>
      </c>
      <c r="H80" s="265"/>
      <c r="I80" s="264"/>
      <c r="J80" s="265" t="s">
        <v>176</v>
      </c>
      <c r="K80" s="252"/>
    </row>
    <row r="81" spans="1:11" ht="12.75" customHeight="1">
      <c r="A81" s="63"/>
      <c r="B81" s="63"/>
      <c r="C81" s="59"/>
      <c r="D81" s="65"/>
      <c r="E81" s="286"/>
      <c r="F81" s="267"/>
      <c r="G81" s="268"/>
      <c r="H81" s="269"/>
      <c r="I81" s="268"/>
      <c r="J81" s="269"/>
      <c r="K81" s="252"/>
    </row>
    <row r="82" spans="1:11" ht="12.75" customHeight="1" thickBot="1">
      <c r="A82" s="63"/>
      <c r="B82" s="63"/>
      <c r="C82" s="64"/>
      <c r="D82" s="80"/>
      <c r="E82" s="271"/>
      <c r="F82" s="272"/>
      <c r="G82" s="273"/>
      <c r="H82" s="274"/>
      <c r="I82" s="273"/>
      <c r="J82" s="274"/>
      <c r="K82" s="283"/>
    </row>
    <row r="83" spans="1:11" ht="12.75" customHeight="1">
      <c r="A83" s="382" t="s">
        <v>175</v>
      </c>
      <c r="B83" s="298" t="s">
        <v>398</v>
      </c>
      <c r="C83" s="93" t="s">
        <v>76</v>
      </c>
      <c r="D83" s="3" t="s">
        <v>37</v>
      </c>
      <c r="E83" s="137"/>
      <c r="F83" s="104" t="s">
        <v>77</v>
      </c>
      <c r="G83" s="53"/>
      <c r="H83" s="27"/>
      <c r="I83" s="53"/>
      <c r="J83" s="27"/>
      <c r="K83" s="372" t="s">
        <v>188</v>
      </c>
    </row>
    <row r="84" spans="1:11" ht="12.75" customHeight="1">
      <c r="A84" s="383"/>
      <c r="B84" s="284" t="s">
        <v>399</v>
      </c>
      <c r="C84" s="93" t="s">
        <v>78</v>
      </c>
      <c r="E84" s="125" t="s">
        <v>38</v>
      </c>
      <c r="F84" s="62" t="s">
        <v>79</v>
      </c>
      <c r="G84" s="54" t="s">
        <v>38</v>
      </c>
      <c r="H84" s="28" t="s">
        <v>38</v>
      </c>
      <c r="I84" s="54"/>
      <c r="J84" s="28" t="s">
        <v>176</v>
      </c>
      <c r="K84" s="364"/>
    </row>
    <row r="85" spans="1:11" ht="12.75" customHeight="1">
      <c r="A85" s="383"/>
      <c r="B85" s="288"/>
      <c r="C85" s="59"/>
      <c r="E85" s="126"/>
      <c r="F85" s="61"/>
      <c r="G85" s="69"/>
      <c r="H85" s="42"/>
      <c r="I85" s="69"/>
      <c r="J85" s="42"/>
      <c r="K85" s="364"/>
    </row>
    <row r="86" spans="1:11" ht="12.75" customHeight="1">
      <c r="A86" s="383"/>
      <c r="B86" s="34" t="str">
        <f>'[2]等級及び申請者'!F23</f>
        <v>等級1</v>
      </c>
      <c r="C86" s="59"/>
      <c r="E86" s="124"/>
      <c r="F86" s="86" t="s">
        <v>80</v>
      </c>
      <c r="G86" s="77"/>
      <c r="H86" s="37"/>
      <c r="I86" s="77"/>
      <c r="J86" s="37"/>
      <c r="K86" s="364"/>
    </row>
    <row r="87" spans="1:11" ht="12.75" customHeight="1">
      <c r="A87" s="383"/>
      <c r="C87" s="59"/>
      <c r="E87" s="125" t="s">
        <v>38</v>
      </c>
      <c r="F87" s="62" t="s">
        <v>215</v>
      </c>
      <c r="G87" s="54" t="s">
        <v>38</v>
      </c>
      <c r="H87" s="28"/>
      <c r="I87" s="54" t="s">
        <v>38</v>
      </c>
      <c r="J87" s="28" t="s">
        <v>176</v>
      </c>
      <c r="K87" s="364"/>
    </row>
    <row r="88" spans="1:11" ht="12.75" customHeight="1">
      <c r="A88" s="383"/>
      <c r="B88" s="3" t="str">
        <f>'[2]等級及び申請者'!F24</f>
        <v>地域区分6</v>
      </c>
      <c r="C88" s="59"/>
      <c r="E88" s="125"/>
      <c r="F88" s="62" t="s">
        <v>111</v>
      </c>
      <c r="G88" s="54"/>
      <c r="H88" s="28"/>
      <c r="I88" s="54"/>
      <c r="J88" s="28"/>
      <c r="K88" s="364"/>
    </row>
    <row r="89" spans="1:11" ht="12.75" customHeight="1">
      <c r="A89" s="383"/>
      <c r="B89"/>
      <c r="C89" s="59"/>
      <c r="E89" s="125"/>
      <c r="F89" s="62"/>
      <c r="G89" s="54"/>
      <c r="H89" s="28"/>
      <c r="I89" s="54"/>
      <c r="J89" s="28"/>
      <c r="K89" s="364"/>
    </row>
    <row r="90" spans="1:11" ht="12.75" customHeight="1">
      <c r="A90" s="383"/>
      <c r="B90" s="63"/>
      <c r="C90" s="59"/>
      <c r="D90" s="14"/>
      <c r="E90" s="115"/>
      <c r="F90" s="112"/>
      <c r="G90" s="77"/>
      <c r="H90" s="37"/>
      <c r="I90" s="77"/>
      <c r="J90" s="37"/>
      <c r="K90" s="364"/>
    </row>
    <row r="91" spans="1:11" ht="12.75" customHeight="1" thickBot="1">
      <c r="A91" s="384"/>
      <c r="B91" s="84"/>
      <c r="C91" s="64"/>
      <c r="D91" s="15"/>
      <c r="E91" s="110"/>
      <c r="F91" s="87"/>
      <c r="G91" s="75"/>
      <c r="H91" s="50"/>
      <c r="I91" s="75"/>
      <c r="J91" s="50"/>
      <c r="K91" s="373"/>
    </row>
    <row r="92" spans="1:11" ht="12.75" customHeight="1">
      <c r="A92" s="63" t="s">
        <v>400</v>
      </c>
      <c r="B92" s="284" t="s">
        <v>401</v>
      </c>
      <c r="C92" s="93" t="s">
        <v>402</v>
      </c>
      <c r="D92" s="65" t="s">
        <v>37</v>
      </c>
      <c r="E92" s="115" t="s">
        <v>38</v>
      </c>
      <c r="F92" s="86" t="s">
        <v>403</v>
      </c>
      <c r="G92" s="77" t="s">
        <v>94</v>
      </c>
      <c r="H92" s="37"/>
      <c r="I92" s="77"/>
      <c r="J92" s="37" t="s">
        <v>176</v>
      </c>
      <c r="K92" s="372" t="s">
        <v>188</v>
      </c>
    </row>
    <row r="93" spans="1:11" ht="12.75" customHeight="1">
      <c r="A93" s="63" t="s">
        <v>404</v>
      </c>
      <c r="B93" s="284" t="s">
        <v>405</v>
      </c>
      <c r="C93" s="93" t="s">
        <v>406</v>
      </c>
      <c r="D93" s="65"/>
      <c r="E93" s="114"/>
      <c r="F93" s="61"/>
      <c r="G93" s="69"/>
      <c r="H93" s="42"/>
      <c r="I93" s="69"/>
      <c r="J93" s="42"/>
      <c r="K93" s="364"/>
    </row>
    <row r="94" spans="1:11" ht="12.75" customHeight="1">
      <c r="A94" s="63" t="s">
        <v>407</v>
      </c>
      <c r="B94" s="284" t="s">
        <v>408</v>
      </c>
      <c r="C94" s="93" t="s">
        <v>409</v>
      </c>
      <c r="D94" s="65"/>
      <c r="E94" s="114"/>
      <c r="F94" s="86" t="s">
        <v>410</v>
      </c>
      <c r="G94" s="77" t="s">
        <v>94</v>
      </c>
      <c r="H94" s="37"/>
      <c r="I94" s="77"/>
      <c r="J94" s="37" t="s">
        <v>176</v>
      </c>
      <c r="K94" s="364"/>
    </row>
    <row r="95" spans="1:11" ht="12.75" customHeight="1">
      <c r="A95" s="63" t="s">
        <v>411</v>
      </c>
      <c r="B95" s="299" t="s">
        <v>412</v>
      </c>
      <c r="C95" s="93" t="s">
        <v>413</v>
      </c>
      <c r="D95" s="65"/>
      <c r="E95" s="114"/>
      <c r="F95" s="61"/>
      <c r="G95" s="69"/>
      <c r="H95" s="42"/>
      <c r="I95" s="69"/>
      <c r="J95" s="42"/>
      <c r="K95" s="364"/>
    </row>
    <row r="96" spans="1:11" ht="12.75" customHeight="1">
      <c r="A96" s="63" t="s">
        <v>41</v>
      </c>
      <c r="B96" s="288" t="s">
        <v>414</v>
      </c>
      <c r="C96" s="93" t="s">
        <v>415</v>
      </c>
      <c r="D96" s="65"/>
      <c r="E96" s="114"/>
      <c r="F96" s="86" t="s">
        <v>416</v>
      </c>
      <c r="G96" s="77" t="s">
        <v>94</v>
      </c>
      <c r="H96" s="37"/>
      <c r="I96" s="77"/>
      <c r="J96" s="37" t="s">
        <v>176</v>
      </c>
      <c r="K96" s="364"/>
    </row>
    <row r="97" spans="1:11" ht="12.75" customHeight="1">
      <c r="A97" s="63" t="s">
        <v>42</v>
      </c>
      <c r="B97" s="63"/>
      <c r="C97" s="44"/>
      <c r="D97" s="73"/>
      <c r="E97" s="116"/>
      <c r="F97" s="61"/>
      <c r="G97" s="69"/>
      <c r="H97" s="42"/>
      <c r="I97" s="69"/>
      <c r="J97" s="42"/>
      <c r="K97" s="364"/>
    </row>
    <row r="98" spans="1:11" ht="12.75" customHeight="1">
      <c r="A98" s="63" t="s">
        <v>177</v>
      </c>
      <c r="B98" s="63" t="str">
        <f>IF('[2]等級及び申請者'!E25="否選択","□選択","■選択")</f>
        <v>□選択</v>
      </c>
      <c r="C98" s="93" t="s">
        <v>402</v>
      </c>
      <c r="D98" s="65" t="s">
        <v>37</v>
      </c>
      <c r="E98" s="115" t="s">
        <v>417</v>
      </c>
      <c r="F98" s="86" t="s">
        <v>418</v>
      </c>
      <c r="G98" s="77" t="s">
        <v>94</v>
      </c>
      <c r="H98" s="37"/>
      <c r="I98" s="77" t="s">
        <v>38</v>
      </c>
      <c r="J98" s="37" t="s">
        <v>176</v>
      </c>
      <c r="K98" s="364"/>
    </row>
    <row r="99" spans="1:11" ht="12.75" customHeight="1">
      <c r="A99" s="63" t="s">
        <v>180</v>
      </c>
      <c r="B99" s="63"/>
      <c r="C99" s="93" t="s">
        <v>419</v>
      </c>
      <c r="D99" s="65"/>
      <c r="E99" s="114" t="s">
        <v>420</v>
      </c>
      <c r="F99" s="62"/>
      <c r="G99" s="54"/>
      <c r="H99" s="28"/>
      <c r="I99" s="54"/>
      <c r="J99" s="28"/>
      <c r="K99" s="364"/>
    </row>
    <row r="100" spans="1:11" ht="12.75" customHeight="1">
      <c r="A100" s="63" t="s">
        <v>181</v>
      </c>
      <c r="B100" s="63"/>
      <c r="C100" s="93" t="s">
        <v>421</v>
      </c>
      <c r="D100" s="65"/>
      <c r="E100" s="114" t="s">
        <v>422</v>
      </c>
      <c r="F100" s="61"/>
      <c r="G100" s="69"/>
      <c r="H100" s="42"/>
      <c r="I100" s="69"/>
      <c r="J100" s="42"/>
      <c r="K100" s="364"/>
    </row>
    <row r="101" spans="1:11" ht="12.75" customHeight="1">
      <c r="A101" s="63" t="s">
        <v>182</v>
      </c>
      <c r="B101" s="63"/>
      <c r="C101" s="300" t="str">
        <f>IF('[2]等級及び申請者'!F26="該当なし","　",'[2]等級及び申請者'!F26)</f>
        <v>-</v>
      </c>
      <c r="D101" s="65"/>
      <c r="E101" s="114" t="s">
        <v>38</v>
      </c>
      <c r="F101" s="86" t="s">
        <v>423</v>
      </c>
      <c r="G101" s="77" t="s">
        <v>94</v>
      </c>
      <c r="H101" s="37"/>
      <c r="I101" s="77" t="s">
        <v>38</v>
      </c>
      <c r="J101" s="37" t="s">
        <v>176</v>
      </c>
      <c r="K101" s="131"/>
    </row>
    <row r="102" spans="1:11" ht="12.75" customHeight="1">
      <c r="A102" s="63"/>
      <c r="B102" s="63"/>
      <c r="C102" s="93" t="str">
        <f>IF(C101="　","■該当なし","□該当なし")</f>
        <v>□該当なし</v>
      </c>
      <c r="D102" s="65"/>
      <c r="E102" s="114"/>
      <c r="F102" s="62"/>
      <c r="G102" s="54"/>
      <c r="H102" s="28"/>
      <c r="I102" s="54"/>
      <c r="J102" s="28"/>
      <c r="K102" s="131"/>
    </row>
    <row r="103" spans="1:11" ht="12.75" customHeight="1">
      <c r="A103" s="63"/>
      <c r="B103" s="45"/>
      <c r="C103" s="44"/>
      <c r="D103" s="73"/>
      <c r="E103" s="116"/>
      <c r="F103" s="61"/>
      <c r="G103" s="69"/>
      <c r="H103" s="42"/>
      <c r="I103" s="69"/>
      <c r="J103" s="42"/>
      <c r="K103" s="131"/>
    </row>
    <row r="104" spans="1:11" ht="12.75" customHeight="1">
      <c r="A104" s="63"/>
      <c r="B104" s="284" t="s">
        <v>424</v>
      </c>
      <c r="C104" s="93" t="s">
        <v>425</v>
      </c>
      <c r="D104" s="65" t="s">
        <v>37</v>
      </c>
      <c r="E104" s="115" t="s">
        <v>53</v>
      </c>
      <c r="F104" s="86" t="s">
        <v>426</v>
      </c>
      <c r="G104" s="77" t="s">
        <v>94</v>
      </c>
      <c r="H104" s="37"/>
      <c r="I104" s="77" t="s">
        <v>38</v>
      </c>
      <c r="J104" s="37" t="s">
        <v>176</v>
      </c>
      <c r="K104" s="363" t="s">
        <v>188</v>
      </c>
    </row>
    <row r="105" spans="1:11" ht="12.75" customHeight="1">
      <c r="A105" s="63"/>
      <c r="B105" s="63"/>
      <c r="C105" s="93" t="s">
        <v>427</v>
      </c>
      <c r="D105" s="65"/>
      <c r="E105" s="114"/>
      <c r="F105" s="62"/>
      <c r="G105" s="54"/>
      <c r="H105" s="28"/>
      <c r="I105" s="54"/>
      <c r="J105" s="28"/>
      <c r="K105" s="364"/>
    </row>
    <row r="106" spans="1:11" ht="12.75" customHeight="1">
      <c r="A106" s="63"/>
      <c r="B106" s="63" t="str">
        <f>IF('[2]等級及び申請者'!E28="否選択","□選択","■選択")</f>
        <v>□選択</v>
      </c>
      <c r="C106" s="59"/>
      <c r="D106" s="65"/>
      <c r="E106" s="114"/>
      <c r="F106" s="88"/>
      <c r="G106" s="56"/>
      <c r="H106" s="74"/>
      <c r="I106" s="56"/>
      <c r="J106" s="74"/>
      <c r="K106" s="364"/>
    </row>
    <row r="107" spans="1:11" ht="12.75" customHeight="1">
      <c r="A107" s="63"/>
      <c r="B107" s="63"/>
      <c r="C107" s="59"/>
      <c r="D107" s="65"/>
      <c r="E107" s="114"/>
      <c r="F107" s="85" t="s">
        <v>428</v>
      </c>
      <c r="G107" s="68" t="s">
        <v>94</v>
      </c>
      <c r="H107" s="67"/>
      <c r="I107" s="68" t="s">
        <v>38</v>
      </c>
      <c r="J107" s="67" t="s">
        <v>176</v>
      </c>
      <c r="K107" s="364"/>
    </row>
    <row r="108" spans="1:11" ht="12.75" customHeight="1">
      <c r="A108" s="63"/>
      <c r="B108" s="63"/>
      <c r="C108" s="59"/>
      <c r="D108" s="65"/>
      <c r="E108" s="114"/>
      <c r="F108" s="62" t="s">
        <v>111</v>
      </c>
      <c r="G108" s="54"/>
      <c r="H108" s="28"/>
      <c r="I108" s="54"/>
      <c r="J108" s="28"/>
      <c r="K108" s="364"/>
    </row>
    <row r="109" spans="1:11" ht="12.75" customHeight="1">
      <c r="A109" s="63"/>
      <c r="B109" s="63"/>
      <c r="C109" s="59"/>
      <c r="D109" s="65"/>
      <c r="E109" s="114"/>
      <c r="F109" s="61"/>
      <c r="G109" s="69"/>
      <c r="H109" s="42"/>
      <c r="I109" s="69"/>
      <c r="J109" s="42"/>
      <c r="K109" s="364"/>
    </row>
    <row r="110" spans="1:11" ht="12.75" customHeight="1">
      <c r="A110" s="63"/>
      <c r="B110" s="63"/>
      <c r="C110" s="59"/>
      <c r="D110" s="65"/>
      <c r="E110" s="114"/>
      <c r="F110" s="86" t="s">
        <v>429</v>
      </c>
      <c r="G110" s="77" t="s">
        <v>94</v>
      </c>
      <c r="H110" s="37"/>
      <c r="I110" s="77"/>
      <c r="J110" s="37" t="s">
        <v>176</v>
      </c>
      <c r="K110" s="364"/>
    </row>
    <row r="111" spans="1:11" ht="12.75" customHeight="1">
      <c r="A111" s="63"/>
      <c r="B111" s="63"/>
      <c r="C111" s="59"/>
      <c r="D111" s="65"/>
      <c r="E111" s="114"/>
      <c r="F111" s="61"/>
      <c r="G111" s="69"/>
      <c r="H111" s="42"/>
      <c r="I111" s="69"/>
      <c r="J111" s="42"/>
      <c r="K111" s="364"/>
    </row>
    <row r="112" spans="1:11" ht="12.75" customHeight="1">
      <c r="A112" s="63"/>
      <c r="B112" s="63"/>
      <c r="C112" s="59"/>
      <c r="D112" s="65"/>
      <c r="E112" s="114"/>
      <c r="F112" s="86" t="s">
        <v>430</v>
      </c>
      <c r="G112" s="77" t="s">
        <v>94</v>
      </c>
      <c r="H112" s="37" t="s">
        <v>94</v>
      </c>
      <c r="I112" s="37"/>
      <c r="J112" s="38" t="s">
        <v>176</v>
      </c>
      <c r="K112" s="364"/>
    </row>
    <row r="113" spans="1:11" ht="12.75" customHeight="1">
      <c r="A113" s="63"/>
      <c r="B113" s="63"/>
      <c r="C113" s="44"/>
      <c r="D113" s="73"/>
      <c r="E113" s="116"/>
      <c r="F113" s="61"/>
      <c r="G113" s="69"/>
      <c r="H113" s="42"/>
      <c r="I113" s="42"/>
      <c r="J113" s="43"/>
      <c r="K113" s="131"/>
    </row>
    <row r="114" spans="1:11" ht="12.75" customHeight="1">
      <c r="A114" s="63"/>
      <c r="B114" s="63"/>
      <c r="C114" s="93" t="s">
        <v>431</v>
      </c>
      <c r="D114" s="65" t="s">
        <v>37</v>
      </c>
      <c r="E114" s="115" t="s">
        <v>38</v>
      </c>
      <c r="F114" s="86" t="s">
        <v>432</v>
      </c>
      <c r="G114" s="77" t="s">
        <v>94</v>
      </c>
      <c r="H114" s="37"/>
      <c r="I114" s="77"/>
      <c r="J114" s="37" t="s">
        <v>176</v>
      </c>
      <c r="K114" s="131"/>
    </row>
    <row r="115" spans="1:11" ht="12.75" customHeight="1">
      <c r="A115" s="63"/>
      <c r="B115" s="63"/>
      <c r="C115" s="93" t="s">
        <v>408</v>
      </c>
      <c r="D115" s="65"/>
      <c r="E115" s="114"/>
      <c r="F115" s="62" t="s">
        <v>433</v>
      </c>
      <c r="G115" s="54"/>
      <c r="H115" s="28"/>
      <c r="I115" s="54"/>
      <c r="J115" s="28"/>
      <c r="K115" s="131"/>
    </row>
    <row r="116" spans="1:11" ht="12.75" customHeight="1">
      <c r="A116" s="63"/>
      <c r="B116" s="63"/>
      <c r="C116" s="59"/>
      <c r="D116" s="65"/>
      <c r="E116" s="114"/>
      <c r="F116" s="88"/>
      <c r="G116" s="56"/>
      <c r="H116" s="74"/>
      <c r="I116" s="56"/>
      <c r="J116" s="74"/>
      <c r="K116" s="131"/>
    </row>
    <row r="117" spans="1:11" ht="12.75" customHeight="1">
      <c r="A117" s="63"/>
      <c r="B117" s="63"/>
      <c r="C117" s="59"/>
      <c r="D117" s="65"/>
      <c r="E117" s="114"/>
      <c r="F117" s="85" t="s">
        <v>434</v>
      </c>
      <c r="G117" s="68" t="s">
        <v>94</v>
      </c>
      <c r="H117" s="67"/>
      <c r="I117" s="68"/>
      <c r="J117" s="67" t="s">
        <v>176</v>
      </c>
      <c r="K117" s="131"/>
    </row>
    <row r="118" spans="1:11" ht="12.75" customHeight="1">
      <c r="A118" s="63"/>
      <c r="B118" s="63"/>
      <c r="C118" s="59"/>
      <c r="D118" s="65"/>
      <c r="E118" s="114"/>
      <c r="F118" s="62" t="s">
        <v>433</v>
      </c>
      <c r="G118" s="54"/>
      <c r="H118" s="28"/>
      <c r="I118" s="54"/>
      <c r="J118" s="28"/>
      <c r="K118" s="131"/>
    </row>
    <row r="119" spans="1:11" ht="12.75" customHeight="1">
      <c r="A119" s="63"/>
      <c r="B119" s="63"/>
      <c r="C119" s="59"/>
      <c r="D119" s="65"/>
      <c r="E119" s="114"/>
      <c r="F119" s="61"/>
      <c r="G119" s="69"/>
      <c r="H119" s="42"/>
      <c r="I119" s="69"/>
      <c r="J119" s="42"/>
      <c r="K119" s="131"/>
    </row>
    <row r="120" spans="1:11" ht="12.75" customHeight="1">
      <c r="A120" s="63"/>
      <c r="B120" s="63"/>
      <c r="C120" s="59"/>
      <c r="D120" s="65"/>
      <c r="E120" s="114"/>
      <c r="F120" s="86" t="s">
        <v>435</v>
      </c>
      <c r="G120" s="77" t="s">
        <v>94</v>
      </c>
      <c r="H120" s="37"/>
      <c r="I120" s="77"/>
      <c r="J120" s="37" t="s">
        <v>176</v>
      </c>
      <c r="K120" s="131"/>
    </row>
    <row r="121" spans="1:11" ht="12.75" customHeight="1">
      <c r="A121" s="63"/>
      <c r="B121" s="63"/>
      <c r="C121" s="59"/>
      <c r="D121" s="65"/>
      <c r="E121" s="114"/>
      <c r="F121" s="62" t="s">
        <v>433</v>
      </c>
      <c r="G121" s="54"/>
      <c r="H121" s="28"/>
      <c r="I121" s="54"/>
      <c r="J121" s="28"/>
      <c r="K121" s="131"/>
    </row>
    <row r="122" spans="1:11" ht="12.75" customHeight="1" thickBot="1">
      <c r="A122" s="15"/>
      <c r="B122" s="84"/>
      <c r="C122" s="64"/>
      <c r="D122" s="80"/>
      <c r="E122" s="110"/>
      <c r="F122" s="87"/>
      <c r="G122" s="75"/>
      <c r="H122" s="50"/>
      <c r="I122" s="75"/>
      <c r="J122" s="50"/>
      <c r="K122" s="128"/>
    </row>
    <row r="123" spans="1:11" ht="12.75" customHeight="1" thickBot="1">
      <c r="A123"/>
      <c r="B123"/>
      <c r="C123"/>
      <c r="D123"/>
      <c r="E123"/>
      <c r="F123"/>
      <c r="G123"/>
      <c r="H123"/>
      <c r="I123"/>
      <c r="J123"/>
      <c r="K123"/>
    </row>
    <row r="124" spans="1:11" ht="12.75" customHeight="1">
      <c r="A124" s="382" t="s">
        <v>436</v>
      </c>
      <c r="B124" s="284" t="s">
        <v>437</v>
      </c>
      <c r="C124" s="93" t="s">
        <v>66</v>
      </c>
      <c r="D124" s="65" t="s">
        <v>37</v>
      </c>
      <c r="E124" s="115" t="s">
        <v>438</v>
      </c>
      <c r="F124" s="86" t="s">
        <v>439</v>
      </c>
      <c r="G124" s="77" t="s">
        <v>38</v>
      </c>
      <c r="H124" s="37"/>
      <c r="I124" s="77" t="s">
        <v>38</v>
      </c>
      <c r="J124" s="37" t="s">
        <v>176</v>
      </c>
      <c r="K124" s="364" t="s">
        <v>188</v>
      </c>
    </row>
    <row r="125" spans="1:11" ht="12.75" customHeight="1">
      <c r="A125" s="383"/>
      <c r="B125" s="284" t="s">
        <v>440</v>
      </c>
      <c r="C125" s="93" t="s">
        <v>441</v>
      </c>
      <c r="D125" s="65"/>
      <c r="E125" s="114"/>
      <c r="F125" s="62"/>
      <c r="G125" s="54"/>
      <c r="H125" s="28"/>
      <c r="I125" s="54"/>
      <c r="J125" s="28"/>
      <c r="K125" s="364"/>
    </row>
    <row r="126" spans="1:11" ht="12.75" customHeight="1">
      <c r="A126" s="383"/>
      <c r="B126" s="18" t="str">
        <f>IF('[2]等級及び申請者'!E31="否選択","□選択","■選択")</f>
        <v>□選択</v>
      </c>
      <c r="C126" s="59"/>
      <c r="D126" s="65"/>
      <c r="E126" s="114"/>
      <c r="F126" s="62"/>
      <c r="G126" s="54"/>
      <c r="H126" s="28"/>
      <c r="I126" s="54"/>
      <c r="J126" s="28"/>
      <c r="K126" s="364"/>
    </row>
    <row r="127" spans="1:11" ht="12.75" customHeight="1">
      <c r="A127" s="383"/>
      <c r="B127" s="63"/>
      <c r="C127" s="59"/>
      <c r="D127" s="65"/>
      <c r="E127" s="123"/>
      <c r="F127" s="61"/>
      <c r="G127" s="69"/>
      <c r="H127" s="42"/>
      <c r="I127" s="69"/>
      <c r="J127" s="42"/>
      <c r="K127" s="364"/>
    </row>
    <row r="128" spans="1:11" ht="12.75" customHeight="1">
      <c r="A128" s="383"/>
      <c r="B128" s="301">
        <f>IF(B$126="■選択","北面："&amp;'[2]等級及び申請者'!F32,"")</f>
      </c>
      <c r="C128" s="59"/>
      <c r="D128" s="65"/>
      <c r="E128" s="115" t="s">
        <v>38</v>
      </c>
      <c r="F128" s="86" t="s">
        <v>442</v>
      </c>
      <c r="G128" s="77" t="s">
        <v>38</v>
      </c>
      <c r="H128" s="37"/>
      <c r="I128" s="77"/>
      <c r="J128" s="37" t="s">
        <v>176</v>
      </c>
      <c r="K128" s="364"/>
    </row>
    <row r="129" spans="1:11" ht="12.75" customHeight="1">
      <c r="A129" s="383"/>
      <c r="B129" s="302">
        <f>IF(B$126="■選択","東面："&amp;'[2]等級及び申請者'!F33,"")</f>
      </c>
      <c r="C129" s="59"/>
      <c r="D129" s="65"/>
      <c r="E129" s="114"/>
      <c r="F129" s="62"/>
      <c r="G129" s="54"/>
      <c r="H129" s="28"/>
      <c r="I129" s="54"/>
      <c r="J129" s="28"/>
      <c r="K129" s="364"/>
    </row>
    <row r="130" spans="1:11" ht="12.75" customHeight="1">
      <c r="A130" s="383"/>
      <c r="B130" s="302">
        <f>IF(B$126="■選択","南面："&amp;'[2]等級及び申請者'!F34,"")</f>
      </c>
      <c r="C130" s="59"/>
      <c r="D130" s="65"/>
      <c r="E130" s="114"/>
      <c r="F130" s="62"/>
      <c r="G130" s="54"/>
      <c r="H130" s="28"/>
      <c r="I130" s="54"/>
      <c r="J130" s="28"/>
      <c r="K130" s="364"/>
    </row>
    <row r="131" spans="1:11" ht="12.75" customHeight="1" thickBot="1">
      <c r="A131" s="384"/>
      <c r="B131" s="303">
        <f>IF(B$126="■選択","西面："&amp;'[2]等級及び申請者'!F35,"")</f>
      </c>
      <c r="C131" s="64"/>
      <c r="D131" s="80"/>
      <c r="E131" s="110"/>
      <c r="F131" s="87"/>
      <c r="G131" s="75"/>
      <c r="H131" s="50"/>
      <c r="I131" s="75"/>
      <c r="J131" s="50"/>
      <c r="K131" s="373"/>
    </row>
    <row r="132" spans="1:11" ht="12.75" customHeight="1">
      <c r="A132" s="63" t="s">
        <v>83</v>
      </c>
      <c r="B132" s="284" t="s">
        <v>443</v>
      </c>
      <c r="C132" s="93" t="s">
        <v>84</v>
      </c>
      <c r="D132" s="65" t="s">
        <v>37</v>
      </c>
      <c r="E132" s="115" t="s">
        <v>38</v>
      </c>
      <c r="F132" s="86" t="str">
        <f>IF($B$135="等級1","□","■")&amp;"日常生活空間の配置"</f>
        <v>■日常生活空間の配置</v>
      </c>
      <c r="G132" s="77" t="str">
        <f>IF($B$135="等級1","□","■")</f>
        <v>■</v>
      </c>
      <c r="H132" s="37"/>
      <c r="I132" s="77"/>
      <c r="J132" s="37" t="s">
        <v>176</v>
      </c>
      <c r="K132" s="385" t="s">
        <v>193</v>
      </c>
    </row>
    <row r="133" spans="1:11" ht="12.75" customHeight="1">
      <c r="A133" s="63" t="s">
        <v>85</v>
      </c>
      <c r="B133" s="284" t="s">
        <v>444</v>
      </c>
      <c r="C133" s="59"/>
      <c r="D133" s="65"/>
      <c r="E133" s="114"/>
      <c r="F133" s="62" t="s">
        <v>111</v>
      </c>
      <c r="G133" s="54"/>
      <c r="H133" s="28"/>
      <c r="I133" s="54"/>
      <c r="J133" s="28"/>
      <c r="K133" s="361"/>
    </row>
    <row r="134" spans="1:11" ht="12.75" customHeight="1" thickBot="1">
      <c r="A134" s="63" t="s">
        <v>86</v>
      </c>
      <c r="B134" s="284" t="s">
        <v>440</v>
      </c>
      <c r="C134" s="59"/>
      <c r="D134" s="65"/>
      <c r="E134" s="120"/>
      <c r="F134" s="88"/>
      <c r="G134" s="56"/>
      <c r="H134" s="74"/>
      <c r="I134" s="56"/>
      <c r="J134" s="74"/>
      <c r="K134" s="361"/>
    </row>
    <row r="135" spans="1:11" ht="12.75" customHeight="1">
      <c r="A135" s="63" t="s">
        <v>87</v>
      </c>
      <c r="B135" s="288" t="str">
        <f>'[2]等級及び申請者'!F37</f>
        <v>-</v>
      </c>
      <c r="C135" s="59"/>
      <c r="E135" s="137" t="s">
        <v>38</v>
      </c>
      <c r="F135" s="89" t="s">
        <v>216</v>
      </c>
      <c r="G135" s="53" t="s">
        <v>38</v>
      </c>
      <c r="H135" s="27" t="s">
        <v>166</v>
      </c>
      <c r="I135" s="53"/>
      <c r="J135" s="27" t="s">
        <v>176</v>
      </c>
      <c r="K135" s="361"/>
    </row>
    <row r="136" spans="1:11" ht="12.75" customHeight="1">
      <c r="A136" s="63" t="s">
        <v>69</v>
      </c>
      <c r="B136" s="63"/>
      <c r="C136" s="59"/>
      <c r="E136" s="125"/>
      <c r="F136" s="62" t="s">
        <v>111</v>
      </c>
      <c r="G136" s="54"/>
      <c r="H136" s="28"/>
      <c r="I136" s="54"/>
      <c r="J136" s="28"/>
      <c r="K136" s="361"/>
    </row>
    <row r="137" spans="1:11" ht="12.75" customHeight="1" thickBot="1">
      <c r="A137" s="63" t="s">
        <v>39</v>
      </c>
      <c r="B137" s="63" t="str">
        <f>IF('[2]等級及び申請者'!E36="否選択","□選択","■選択")</f>
        <v>□選択</v>
      </c>
      <c r="C137" s="44"/>
      <c r="D137" s="66"/>
      <c r="E137" s="304"/>
      <c r="F137" s="87"/>
      <c r="G137" s="75"/>
      <c r="H137" s="50"/>
      <c r="I137" s="75"/>
      <c r="J137" s="50"/>
      <c r="K137" s="368"/>
    </row>
    <row r="138" spans="1:11" ht="12.75" customHeight="1">
      <c r="A138" s="63" t="s">
        <v>70</v>
      </c>
      <c r="B138" s="63"/>
      <c r="C138" s="93" t="s">
        <v>132</v>
      </c>
      <c r="D138" s="65" t="s">
        <v>37</v>
      </c>
      <c r="E138" s="135" t="s">
        <v>38</v>
      </c>
      <c r="F138" s="86" t="str">
        <f>IF($B$135="等級1","□","■")&amp;"玄関出入口の段差"</f>
        <v>■玄関出入口の段差</v>
      </c>
      <c r="G138" s="77" t="str">
        <f>IF($B$135="等級1","□","■")</f>
        <v>■</v>
      </c>
      <c r="H138" s="37" t="str">
        <f>IF($B$135="等級1","□","■")</f>
        <v>■</v>
      </c>
      <c r="I138" s="77"/>
      <c r="J138" s="37" t="s">
        <v>176</v>
      </c>
      <c r="K138" s="363" t="s">
        <v>188</v>
      </c>
    </row>
    <row r="139" spans="1:11" ht="12.75" customHeight="1">
      <c r="A139" s="63" t="s">
        <v>71</v>
      </c>
      <c r="B139" s="63"/>
      <c r="C139" s="59"/>
      <c r="D139" s="65"/>
      <c r="E139" s="118"/>
      <c r="F139" s="62"/>
      <c r="G139" s="54"/>
      <c r="H139" s="28"/>
      <c r="I139" s="54"/>
      <c r="J139" s="28"/>
      <c r="K139" s="364"/>
    </row>
    <row r="140" spans="1:11" ht="12.75" customHeight="1">
      <c r="A140" s="63" t="s">
        <v>41</v>
      </c>
      <c r="B140" s="63"/>
      <c r="C140" s="59"/>
      <c r="D140" s="65"/>
      <c r="E140" s="123"/>
      <c r="F140" s="61"/>
      <c r="G140" s="69"/>
      <c r="H140" s="42"/>
      <c r="I140" s="69"/>
      <c r="J140" s="42"/>
      <c r="K140" s="364"/>
    </row>
    <row r="141" spans="1:11" ht="12.75" customHeight="1">
      <c r="A141" s="63" t="s">
        <v>42</v>
      </c>
      <c r="B141" s="63"/>
      <c r="C141" s="59"/>
      <c r="D141" s="65"/>
      <c r="E141" s="115" t="s">
        <v>38</v>
      </c>
      <c r="F141" s="86" t="str">
        <f>IF($B$135="等級1","□","■")&amp;"玄関上りかまちの段差"</f>
        <v>■玄関上りかまちの段差</v>
      </c>
      <c r="G141" s="77" t="str">
        <f>IF($B$135="等級1","□","■")</f>
        <v>■</v>
      </c>
      <c r="H141" s="37" t="str">
        <f>IF($B$135="等級1","□","■")</f>
        <v>■</v>
      </c>
      <c r="I141" s="77"/>
      <c r="J141" s="37" t="s">
        <v>176</v>
      </c>
      <c r="K141" s="364"/>
    </row>
    <row r="142" spans="1:11" ht="12.75" customHeight="1">
      <c r="A142" s="63" t="s">
        <v>43</v>
      </c>
      <c r="B142" s="63"/>
      <c r="C142" s="59"/>
      <c r="D142" s="65"/>
      <c r="E142" s="114"/>
      <c r="F142" s="62" t="s">
        <v>196</v>
      </c>
      <c r="G142" s="54"/>
      <c r="H142" s="28"/>
      <c r="I142" s="54"/>
      <c r="J142" s="28"/>
      <c r="K142" s="364"/>
    </row>
    <row r="143" spans="1:11" ht="12.75" customHeight="1">
      <c r="A143" s="63" t="s">
        <v>44</v>
      </c>
      <c r="B143" s="63"/>
      <c r="C143" s="59"/>
      <c r="D143" s="65"/>
      <c r="E143" s="120"/>
      <c r="F143" s="88"/>
      <c r="G143" s="56"/>
      <c r="H143" s="74"/>
      <c r="I143" s="56"/>
      <c r="J143" s="74"/>
      <c r="K143" s="364"/>
    </row>
    <row r="144" spans="1:11" ht="12.75" customHeight="1">
      <c r="A144" s="63" t="s">
        <v>45</v>
      </c>
      <c r="B144" s="63"/>
      <c r="C144" s="59"/>
      <c r="D144" s="65"/>
      <c r="E144" s="122" t="s">
        <v>38</v>
      </c>
      <c r="F144" s="85" t="str">
        <f>IF($B$135="等級1","□","■")&amp;"浴室出入口の段差"</f>
        <v>■浴室出入口の段差</v>
      </c>
      <c r="G144" s="68" t="str">
        <f>IF($B$135="等級1","□","■")</f>
        <v>■</v>
      </c>
      <c r="H144" s="67" t="str">
        <f>IF($B$135="等級1","□","■")</f>
        <v>■</v>
      </c>
      <c r="I144" s="68"/>
      <c r="J144" s="67" t="s">
        <v>176</v>
      </c>
      <c r="K144" s="364"/>
    </row>
    <row r="145" spans="1:11" ht="12.75" customHeight="1">
      <c r="A145" s="63" t="s">
        <v>46</v>
      </c>
      <c r="B145" s="63"/>
      <c r="C145" s="59"/>
      <c r="D145" s="65"/>
      <c r="E145" s="118"/>
      <c r="F145" s="62"/>
      <c r="G145" s="54"/>
      <c r="H145" s="28"/>
      <c r="I145" s="54"/>
      <c r="J145" s="28"/>
      <c r="K145" s="364"/>
    </row>
    <row r="146" spans="1:11" ht="12.75" customHeight="1">
      <c r="A146" s="63"/>
      <c r="B146" s="63"/>
      <c r="C146" s="59"/>
      <c r="D146" s="65"/>
      <c r="E146" s="123"/>
      <c r="F146" s="61"/>
      <c r="G146" s="69"/>
      <c r="H146" s="42"/>
      <c r="I146" s="69"/>
      <c r="J146" s="42"/>
      <c r="K146" s="364"/>
    </row>
    <row r="147" spans="1:11" ht="12.75" customHeight="1">
      <c r="A147" s="63"/>
      <c r="B147" s="63"/>
      <c r="C147" s="59"/>
      <c r="D147" s="65"/>
      <c r="E147" s="115" t="s">
        <v>38</v>
      </c>
      <c r="F147" s="86" t="str">
        <f>IF($B$135="等級1","□","■")&amp;"バルコニー出入口の段差"</f>
        <v>■バルコニー出入口の段差</v>
      </c>
      <c r="G147" s="77" t="str">
        <f>IF($B$135="等級1","□","■")</f>
        <v>■</v>
      </c>
      <c r="H147" s="37" t="str">
        <f>IF($B$135="等級1","□","■")</f>
        <v>■</v>
      </c>
      <c r="I147" s="77"/>
      <c r="J147" s="37" t="s">
        <v>176</v>
      </c>
      <c r="K147" s="131"/>
    </row>
    <row r="148" spans="1:11" ht="12.75" customHeight="1">
      <c r="A148" s="63"/>
      <c r="B148" s="63"/>
      <c r="C148" s="59"/>
      <c r="D148" s="65"/>
      <c r="E148" s="114"/>
      <c r="F148" s="62" t="s">
        <v>111</v>
      </c>
      <c r="G148" s="54"/>
      <c r="H148" s="28"/>
      <c r="I148" s="54"/>
      <c r="J148" s="28"/>
      <c r="K148" s="131"/>
    </row>
    <row r="149" spans="1:11" ht="12.75" customHeight="1">
      <c r="A149" s="63"/>
      <c r="B149" s="63"/>
      <c r="C149" s="59"/>
      <c r="D149" s="65"/>
      <c r="E149" s="120"/>
      <c r="F149" s="88"/>
      <c r="G149" s="56"/>
      <c r="H149" s="74"/>
      <c r="I149" s="56"/>
      <c r="J149" s="74"/>
      <c r="K149" s="131"/>
    </row>
    <row r="150" spans="1:11" ht="12.75" customHeight="1">
      <c r="A150" s="63"/>
      <c r="B150" s="63"/>
      <c r="C150" s="59"/>
      <c r="D150" s="65"/>
      <c r="E150" s="122" t="s">
        <v>38</v>
      </c>
      <c r="F150" s="141" t="str">
        <f>IF($B$135="等級1","□","■")&amp;"居室の部分の床とその他の床の段差"</f>
        <v>■居室の部分の床とその他の床の段差</v>
      </c>
      <c r="G150" s="68" t="str">
        <f>IF($B$135="等級1","□","■")</f>
        <v>■</v>
      </c>
      <c r="H150" s="67" t="str">
        <f>IF($B$135="等級1","□","■")</f>
        <v>■</v>
      </c>
      <c r="I150" s="68"/>
      <c r="J150" s="67" t="s">
        <v>176</v>
      </c>
      <c r="K150" s="131"/>
    </row>
    <row r="151" spans="1:11" ht="12.75" customHeight="1">
      <c r="A151" s="63"/>
      <c r="B151" s="63"/>
      <c r="C151" s="59"/>
      <c r="D151" s="65"/>
      <c r="E151" s="118"/>
      <c r="F151" s="62" t="s">
        <v>111</v>
      </c>
      <c r="G151" s="54"/>
      <c r="H151" s="28"/>
      <c r="I151" s="54"/>
      <c r="J151" s="28"/>
      <c r="K151" s="131"/>
    </row>
    <row r="152" spans="1:11" ht="12.75" customHeight="1">
      <c r="A152" s="63"/>
      <c r="B152" s="63"/>
      <c r="C152" s="59"/>
      <c r="D152" s="65"/>
      <c r="E152" s="123"/>
      <c r="F152" s="61"/>
      <c r="G152" s="69"/>
      <c r="H152" s="42"/>
      <c r="I152" s="69"/>
      <c r="J152" s="42"/>
      <c r="K152" s="131"/>
    </row>
    <row r="153" spans="1:11" ht="12.75" customHeight="1">
      <c r="A153" s="63"/>
      <c r="B153" s="63"/>
      <c r="C153" s="59"/>
      <c r="D153" s="65"/>
      <c r="E153" s="115" t="s">
        <v>38</v>
      </c>
      <c r="F153" s="86" t="str">
        <f>IF($B$135="等級1","□","■")&amp;"その他の部分の段差"</f>
        <v>■その他の部分の段差</v>
      </c>
      <c r="G153" s="77" t="str">
        <f>IF($B$135="等級1","□","■")</f>
        <v>■</v>
      </c>
      <c r="H153" s="37"/>
      <c r="I153" s="77"/>
      <c r="J153" s="37" t="s">
        <v>176</v>
      </c>
      <c r="K153" s="131"/>
    </row>
    <row r="154" spans="1:11" ht="12.75" customHeight="1">
      <c r="A154" s="63"/>
      <c r="B154" s="63"/>
      <c r="C154" s="59"/>
      <c r="D154" s="65"/>
      <c r="E154" s="114"/>
      <c r="F154" s="62" t="s">
        <v>111</v>
      </c>
      <c r="G154" s="54"/>
      <c r="H154" s="28"/>
      <c r="I154" s="54"/>
      <c r="J154" s="28"/>
      <c r="K154" s="131"/>
    </row>
    <row r="155" spans="1:11" ht="12.75" customHeight="1">
      <c r="A155" s="63"/>
      <c r="B155" s="63"/>
      <c r="C155" s="59"/>
      <c r="D155" s="65"/>
      <c r="E155" s="123"/>
      <c r="F155" s="61"/>
      <c r="G155" s="69"/>
      <c r="H155" s="42"/>
      <c r="I155" s="69"/>
      <c r="J155" s="42"/>
      <c r="K155" s="131"/>
    </row>
    <row r="156" spans="1:11" ht="12.75" customHeight="1">
      <c r="A156" s="63"/>
      <c r="B156" s="63"/>
      <c r="C156" s="59"/>
      <c r="D156" s="65"/>
      <c r="E156" s="115" t="s">
        <v>38</v>
      </c>
      <c r="F156" s="86" t="str">
        <f>IF($B$135="等級1","□","■")&amp;"日常生活空間外の床の段差"</f>
        <v>■日常生活空間外の床の段差</v>
      </c>
      <c r="G156" s="77" t="str">
        <f>IF($B$135="等級1","□","■")</f>
        <v>■</v>
      </c>
      <c r="H156" s="37" t="str">
        <f>IF($B$135="等級1","□","■")</f>
        <v>■</v>
      </c>
      <c r="I156" s="77"/>
      <c r="J156" s="37" t="s">
        <v>176</v>
      </c>
      <c r="K156" s="131"/>
    </row>
    <row r="157" spans="1:11" ht="12.75" customHeight="1">
      <c r="A157" s="63"/>
      <c r="B157" s="63"/>
      <c r="C157" s="59"/>
      <c r="D157" s="65"/>
      <c r="E157" s="114"/>
      <c r="F157" s="62" t="s">
        <v>111</v>
      </c>
      <c r="G157" s="54"/>
      <c r="H157" s="28"/>
      <c r="I157" s="54"/>
      <c r="J157" s="28"/>
      <c r="K157" s="131"/>
    </row>
    <row r="158" spans="1:11" ht="12.75" customHeight="1">
      <c r="A158" s="63"/>
      <c r="B158" s="18"/>
      <c r="C158" s="44"/>
      <c r="D158" s="73"/>
      <c r="E158" s="116"/>
      <c r="F158" s="61"/>
      <c r="G158" s="69"/>
      <c r="H158" s="42"/>
      <c r="I158" s="69"/>
      <c r="J158" s="42"/>
      <c r="K158" s="131"/>
    </row>
    <row r="159" spans="1:11" ht="12.75" customHeight="1">
      <c r="A159" s="14"/>
      <c r="C159" s="93" t="s">
        <v>141</v>
      </c>
      <c r="D159" s="65" t="s">
        <v>37</v>
      </c>
      <c r="E159" s="115" t="s">
        <v>38</v>
      </c>
      <c r="F159" s="86" t="s">
        <v>130</v>
      </c>
      <c r="G159" s="77" t="s">
        <v>94</v>
      </c>
      <c r="H159" s="37" t="s">
        <v>94</v>
      </c>
      <c r="I159" s="77"/>
      <c r="J159" s="37" t="s">
        <v>176</v>
      </c>
      <c r="K159" s="363" t="s">
        <v>188</v>
      </c>
    </row>
    <row r="160" spans="1:11" ht="12.75" customHeight="1">
      <c r="A160" s="14"/>
      <c r="C160" s="59"/>
      <c r="D160" s="65"/>
      <c r="E160" s="120"/>
      <c r="F160" s="88"/>
      <c r="G160" s="56"/>
      <c r="H160" s="74"/>
      <c r="I160" s="56"/>
      <c r="J160" s="74"/>
      <c r="K160" s="364"/>
    </row>
    <row r="161" spans="1:11" ht="12.75" customHeight="1">
      <c r="A161" s="14"/>
      <c r="C161" s="59"/>
      <c r="D161" s="65"/>
      <c r="E161" s="122" t="s">
        <v>38</v>
      </c>
      <c r="F161" s="85" t="str">
        <f>IF($B$135="等級1","□","■")&amp;"蹴込み寸法"</f>
        <v>■蹴込み寸法</v>
      </c>
      <c r="G161" s="68" t="str">
        <f>IF($B$135="等級1","□","■")</f>
        <v>■</v>
      </c>
      <c r="H161" s="67" t="str">
        <f>IF($B$135="等級1","□","■")</f>
        <v>■</v>
      </c>
      <c r="I161" s="68"/>
      <c r="J161" s="67" t="s">
        <v>176</v>
      </c>
      <c r="K161" s="364"/>
    </row>
    <row r="162" spans="1:11" ht="12.75" customHeight="1">
      <c r="A162" s="14"/>
      <c r="C162" s="59"/>
      <c r="D162" s="65"/>
      <c r="E162" s="123"/>
      <c r="F162" s="61"/>
      <c r="G162" s="69"/>
      <c r="H162" s="42"/>
      <c r="I162" s="69"/>
      <c r="J162" s="42"/>
      <c r="K162" s="364"/>
    </row>
    <row r="163" spans="1:11" ht="12.75" customHeight="1">
      <c r="A163" s="14"/>
      <c r="C163" s="59"/>
      <c r="D163" s="65"/>
      <c r="E163" s="115" t="s">
        <v>38</v>
      </c>
      <c r="F163" s="86" t="str">
        <f>IF($B$135="等級1","□","■")&amp;"回り階段の構成"</f>
        <v>■回り階段の構成</v>
      </c>
      <c r="G163" s="77" t="str">
        <f>IF($B$135="等級1","□","■")</f>
        <v>■</v>
      </c>
      <c r="H163" s="37"/>
      <c r="I163" s="77"/>
      <c r="J163" s="37" t="s">
        <v>176</v>
      </c>
      <c r="K163" s="364"/>
    </row>
    <row r="164" spans="1:11" ht="12.75" customHeight="1">
      <c r="A164" s="14"/>
      <c r="C164" s="59"/>
      <c r="D164" s="65"/>
      <c r="E164" s="120"/>
      <c r="F164" s="88"/>
      <c r="G164" s="56"/>
      <c r="H164" s="74"/>
      <c r="I164" s="56"/>
      <c r="J164" s="74"/>
      <c r="K164" s="364"/>
    </row>
    <row r="165" spans="1:11" ht="12.75" customHeight="1">
      <c r="A165" s="14"/>
      <c r="C165" s="59"/>
      <c r="D165" s="65"/>
      <c r="E165" s="122" t="s">
        <v>38</v>
      </c>
      <c r="F165" s="85" t="str">
        <f>IF(OR($B$135="等級1",$B$135="等級2",$B$135="等級3"),"□","■")&amp;"平面形状"</f>
        <v>■平面形状</v>
      </c>
      <c r="G165" s="68" t="str">
        <f>IF(OR($B$135="等級1",$B$135="等級2",$B$135="等級3"),"□","■")</f>
        <v>■</v>
      </c>
      <c r="H165" s="67"/>
      <c r="I165" s="68"/>
      <c r="J165" s="67" t="s">
        <v>176</v>
      </c>
      <c r="K165" s="364"/>
    </row>
    <row r="166" spans="1:11" ht="12.75" customHeight="1">
      <c r="A166" s="14"/>
      <c r="C166" s="59"/>
      <c r="D166" s="65"/>
      <c r="E166" s="123"/>
      <c r="F166" s="61"/>
      <c r="G166" s="69"/>
      <c r="H166" s="42"/>
      <c r="I166" s="69"/>
      <c r="J166" s="42"/>
      <c r="K166" s="364"/>
    </row>
    <row r="167" spans="1:11" ht="12.75" customHeight="1">
      <c r="A167" s="14"/>
      <c r="C167" s="59"/>
      <c r="D167" s="65"/>
      <c r="E167" s="115" t="s">
        <v>38</v>
      </c>
      <c r="F167" s="86" t="str">
        <f>IF(OR($B$135="等級1",$B$135="等級2",$B$135="等級3"),"□","■")&amp;"滑り止め"</f>
        <v>■滑り止め</v>
      </c>
      <c r="G167" s="77" t="str">
        <f>IF(OR($B$135="等級1",$B$135="等級2",$B$135="等級3"),"□","■")</f>
        <v>■</v>
      </c>
      <c r="H167" s="37"/>
      <c r="I167" s="77"/>
      <c r="J167" s="37" t="s">
        <v>176</v>
      </c>
      <c r="K167" s="364"/>
    </row>
    <row r="168" spans="1:11" ht="12.75" customHeight="1">
      <c r="A168" s="14"/>
      <c r="C168" s="59"/>
      <c r="D168" s="65"/>
      <c r="E168" s="123"/>
      <c r="F168" s="61"/>
      <c r="G168" s="69"/>
      <c r="H168" s="42"/>
      <c r="I168" s="69"/>
      <c r="J168" s="42"/>
      <c r="K168" s="131"/>
    </row>
    <row r="169" spans="1:11" ht="12.75" customHeight="1">
      <c r="A169" s="14"/>
      <c r="C169" s="59"/>
      <c r="D169" s="65"/>
      <c r="E169" s="115" t="s">
        <v>38</v>
      </c>
      <c r="F169" s="86" t="s">
        <v>217</v>
      </c>
      <c r="G169" s="77" t="s">
        <v>94</v>
      </c>
      <c r="H169" s="37" t="s">
        <v>94</v>
      </c>
      <c r="I169" s="77"/>
      <c r="J169" s="37" t="s">
        <v>176</v>
      </c>
      <c r="K169" s="131"/>
    </row>
    <row r="170" spans="1:11" ht="12.75" customHeight="1">
      <c r="A170" s="14"/>
      <c r="C170" s="59"/>
      <c r="D170" s="65"/>
      <c r="E170" s="114"/>
      <c r="F170" s="62" t="s">
        <v>194</v>
      </c>
      <c r="G170" s="54"/>
      <c r="H170" s="28"/>
      <c r="I170" s="54"/>
      <c r="J170" s="28"/>
      <c r="K170" s="131"/>
    </row>
    <row r="171" spans="1:11" ht="12.75" customHeight="1" thickBot="1">
      <c r="A171" s="15"/>
      <c r="B171" s="12"/>
      <c r="C171" s="64"/>
      <c r="D171" s="80"/>
      <c r="E171" s="110"/>
      <c r="F171" s="87"/>
      <c r="G171" s="75"/>
      <c r="H171" s="50"/>
      <c r="I171" s="75"/>
      <c r="J171" s="50"/>
      <c r="K171" s="128"/>
    </row>
    <row r="172" spans="1:11" ht="12.75" customHeight="1" thickBot="1">
      <c r="A172"/>
      <c r="B172"/>
      <c r="C172"/>
      <c r="D172"/>
      <c r="E172"/>
      <c r="F172"/>
      <c r="G172"/>
      <c r="H172"/>
      <c r="I172"/>
      <c r="J172"/>
      <c r="K172"/>
    </row>
    <row r="173" spans="1:11" ht="12.75" customHeight="1">
      <c r="A173" s="83" t="s">
        <v>83</v>
      </c>
      <c r="B173" s="298" t="s">
        <v>443</v>
      </c>
      <c r="C173" s="93" t="s">
        <v>142</v>
      </c>
      <c r="D173" s="65" t="s">
        <v>37</v>
      </c>
      <c r="E173" s="135" t="s">
        <v>38</v>
      </c>
      <c r="F173" s="86" t="s">
        <v>131</v>
      </c>
      <c r="G173" s="77" t="s">
        <v>94</v>
      </c>
      <c r="H173" s="37" t="s">
        <v>94</v>
      </c>
      <c r="I173" s="77"/>
      <c r="J173" s="37" t="s">
        <v>176</v>
      </c>
      <c r="K173" s="364" t="s">
        <v>188</v>
      </c>
    </row>
    <row r="174" spans="1:11" ht="12.75" customHeight="1">
      <c r="A174" s="63" t="s">
        <v>85</v>
      </c>
      <c r="B174" s="284" t="s">
        <v>444</v>
      </c>
      <c r="C174" s="59"/>
      <c r="D174" s="65"/>
      <c r="E174" s="117"/>
      <c r="F174" s="88"/>
      <c r="G174" s="56"/>
      <c r="H174" s="74"/>
      <c r="I174" s="56"/>
      <c r="J174" s="74"/>
      <c r="K174" s="364"/>
    </row>
    <row r="175" spans="1:11" ht="12.75" customHeight="1">
      <c r="A175" s="63" t="s">
        <v>86</v>
      </c>
      <c r="B175" s="288" t="str">
        <f>'[2]等級及び申請者'!F37</f>
        <v>-</v>
      </c>
      <c r="C175" s="59"/>
      <c r="D175" s="65"/>
      <c r="E175" s="122" t="s">
        <v>38</v>
      </c>
      <c r="F175" s="85" t="str">
        <f>IF($B$175="等級1","□","■")&amp;"便所の手すり"</f>
        <v>■便所の手すり</v>
      </c>
      <c r="G175" s="68" t="str">
        <f>IF($B$175="等級1","□","■")</f>
        <v>■</v>
      </c>
      <c r="H175" s="67"/>
      <c r="I175" s="68"/>
      <c r="J175" s="67" t="s">
        <v>176</v>
      </c>
      <c r="K175" s="364"/>
    </row>
    <row r="176" spans="1:11" ht="12.75" customHeight="1">
      <c r="A176" s="63" t="s">
        <v>87</v>
      </c>
      <c r="B176" s="63"/>
      <c r="C176" s="59"/>
      <c r="D176" s="65"/>
      <c r="E176" s="123"/>
      <c r="F176" s="61"/>
      <c r="G176" s="69"/>
      <c r="H176" s="42"/>
      <c r="I176" s="69"/>
      <c r="J176" s="42"/>
      <c r="K176" s="364"/>
    </row>
    <row r="177" spans="1:11" ht="12.75" customHeight="1">
      <c r="A177" s="63" t="s">
        <v>69</v>
      </c>
      <c r="B177" s="63" t="str">
        <f>IF('[2]等級及び申請者'!E36="否選択","□選択","■選択")</f>
        <v>□選択</v>
      </c>
      <c r="C177" s="59"/>
      <c r="D177" s="65"/>
      <c r="E177" s="135" t="s">
        <v>38</v>
      </c>
      <c r="F177" s="86" t="str">
        <f>IF($B$175="等級1","□","■")&amp;"浴室の手すり"</f>
        <v>■浴室の手すり</v>
      </c>
      <c r="G177" s="77" t="str">
        <f>IF($B$175="等級1","□","■")</f>
        <v>■</v>
      </c>
      <c r="H177" s="37"/>
      <c r="I177" s="77"/>
      <c r="J177" s="37" t="s">
        <v>176</v>
      </c>
      <c r="K177" s="364"/>
    </row>
    <row r="178" spans="1:11" ht="12.75" customHeight="1">
      <c r="A178" s="63" t="s">
        <v>39</v>
      </c>
      <c r="B178" s="63"/>
      <c r="C178" s="59"/>
      <c r="D178" s="65"/>
      <c r="E178" s="117"/>
      <c r="F178" s="88"/>
      <c r="G178" s="56"/>
      <c r="H178" s="74"/>
      <c r="I178" s="56"/>
      <c r="J178" s="74"/>
      <c r="K178" s="364"/>
    </row>
    <row r="179" spans="1:11" ht="12.75" customHeight="1">
      <c r="A179" s="63" t="s">
        <v>70</v>
      </c>
      <c r="B179" s="63"/>
      <c r="C179" s="59"/>
      <c r="D179" s="65"/>
      <c r="E179" s="122" t="s">
        <v>67</v>
      </c>
      <c r="F179" s="85" t="str">
        <f>IF($B$175="等級1","□","■")&amp;"玄関の手すり"</f>
        <v>■玄関の手すり</v>
      </c>
      <c r="G179" s="68" t="str">
        <f>IF($B$175="等級1","□","■")</f>
        <v>■</v>
      </c>
      <c r="H179" s="67"/>
      <c r="I179" s="68" t="s">
        <v>38</v>
      </c>
      <c r="J179" s="67" t="s">
        <v>176</v>
      </c>
      <c r="K179" s="364"/>
    </row>
    <row r="180" spans="1:11" ht="12.75" customHeight="1">
      <c r="A180" s="63" t="s">
        <v>71</v>
      </c>
      <c r="B180" s="63"/>
      <c r="C180" s="59"/>
      <c r="D180" s="65"/>
      <c r="E180" s="123"/>
      <c r="F180" s="61"/>
      <c r="G180" s="69"/>
      <c r="H180" s="42"/>
      <c r="I180" s="69"/>
      <c r="J180" s="42"/>
      <c r="K180" s="364"/>
    </row>
    <row r="181" spans="1:11" ht="12.75" customHeight="1">
      <c r="A181" s="63" t="s">
        <v>41</v>
      </c>
      <c r="B181" s="63"/>
      <c r="C181" s="59"/>
      <c r="D181" s="65"/>
      <c r="E181" s="135" t="s">
        <v>67</v>
      </c>
      <c r="F181" s="86" t="str">
        <f>IF($B$175="等級1","□","■")&amp;"脱衣室の手すり"</f>
        <v>■脱衣室の手すり</v>
      </c>
      <c r="G181" s="77" t="str">
        <f>IF($B$175="等級1","□","■")</f>
        <v>■</v>
      </c>
      <c r="H181" s="37"/>
      <c r="I181" s="77" t="s">
        <v>38</v>
      </c>
      <c r="J181" s="37" t="s">
        <v>176</v>
      </c>
      <c r="K181" s="364"/>
    </row>
    <row r="182" spans="1:11" ht="12.75" customHeight="1">
      <c r="A182" s="63" t="s">
        <v>42</v>
      </c>
      <c r="B182" s="63"/>
      <c r="C182" s="44"/>
      <c r="D182" s="73"/>
      <c r="E182" s="123"/>
      <c r="F182" s="61"/>
      <c r="G182" s="69"/>
      <c r="H182" s="42"/>
      <c r="I182" s="69"/>
      <c r="J182" s="42"/>
      <c r="K182" s="365"/>
    </row>
    <row r="183" spans="1:11" ht="12.75" customHeight="1">
      <c r="A183" s="63" t="s">
        <v>43</v>
      </c>
      <c r="B183" s="63"/>
      <c r="C183" s="93" t="s">
        <v>142</v>
      </c>
      <c r="D183" s="65" t="s">
        <v>37</v>
      </c>
      <c r="E183" s="135" t="s">
        <v>38</v>
      </c>
      <c r="F183" s="86" t="s">
        <v>167</v>
      </c>
      <c r="G183" s="77" t="s">
        <v>94</v>
      </c>
      <c r="H183" s="37" t="s">
        <v>94</v>
      </c>
      <c r="I183" s="77"/>
      <c r="J183" s="37" t="s">
        <v>176</v>
      </c>
      <c r="K183" s="363" t="s">
        <v>188</v>
      </c>
    </row>
    <row r="184" spans="1:11" ht="12.75" customHeight="1">
      <c r="A184" s="63" t="s">
        <v>44</v>
      </c>
      <c r="B184" s="63"/>
      <c r="C184" s="93" t="s">
        <v>88</v>
      </c>
      <c r="D184" s="65"/>
      <c r="E184" s="118"/>
      <c r="F184" s="62" t="s">
        <v>111</v>
      </c>
      <c r="G184" s="54"/>
      <c r="H184" s="28"/>
      <c r="I184" s="54"/>
      <c r="J184" s="28"/>
      <c r="K184" s="364"/>
    </row>
    <row r="185" spans="1:11" ht="12.75" customHeight="1">
      <c r="A185" s="63" t="s">
        <v>45</v>
      </c>
      <c r="B185" s="63"/>
      <c r="C185" s="93" t="s">
        <v>89</v>
      </c>
      <c r="D185" s="65"/>
      <c r="E185" s="117"/>
      <c r="F185" s="88"/>
      <c r="G185" s="56"/>
      <c r="H185" s="74"/>
      <c r="I185" s="56"/>
      <c r="J185" s="74"/>
      <c r="K185" s="364"/>
    </row>
    <row r="186" spans="1:11" ht="12.75" customHeight="1">
      <c r="A186" s="63" t="s">
        <v>46</v>
      </c>
      <c r="B186" s="63"/>
      <c r="C186" s="93" t="s">
        <v>143</v>
      </c>
      <c r="D186" s="65"/>
      <c r="E186" s="122" t="s">
        <v>38</v>
      </c>
      <c r="F186" s="85" t="str">
        <f>IF($B$175="等級1","□","■")&amp;"2階以上の窓の手すり"</f>
        <v>■2階以上の窓の手すり</v>
      </c>
      <c r="G186" s="68" t="str">
        <f>IF($B$175="等級1","□","■")</f>
        <v>■</v>
      </c>
      <c r="H186" s="67" t="str">
        <f>IF($B$175="等級1","□","■")</f>
        <v>■</v>
      </c>
      <c r="I186" s="68"/>
      <c r="J186" s="67" t="s">
        <v>176</v>
      </c>
      <c r="K186" s="364"/>
    </row>
    <row r="187" spans="1:11" ht="12.75" customHeight="1">
      <c r="A187" s="63"/>
      <c r="B187" s="63"/>
      <c r="C187" s="59"/>
      <c r="D187" s="65"/>
      <c r="E187" s="118"/>
      <c r="F187" s="62" t="s">
        <v>111</v>
      </c>
      <c r="G187" s="54"/>
      <c r="H187" s="28"/>
      <c r="I187" s="54"/>
      <c r="J187" s="28"/>
      <c r="K187" s="364"/>
    </row>
    <row r="188" spans="1:11" ht="12.75" customHeight="1">
      <c r="A188" s="63"/>
      <c r="B188" s="63"/>
      <c r="C188" s="59"/>
      <c r="D188" s="65"/>
      <c r="E188" s="123"/>
      <c r="F188" s="61"/>
      <c r="G188" s="69"/>
      <c r="H188" s="42"/>
      <c r="I188" s="69"/>
      <c r="J188" s="42"/>
      <c r="K188" s="364"/>
    </row>
    <row r="189" spans="1:11" ht="12.75" customHeight="1">
      <c r="A189" s="63"/>
      <c r="B189" s="63"/>
      <c r="C189" s="59"/>
      <c r="D189" s="65"/>
      <c r="E189" s="135" t="s">
        <v>38</v>
      </c>
      <c r="F189" s="86" t="str">
        <f>IF($B$175="等級1","□","■")&amp;"廊下及び階段の手すり"</f>
        <v>■廊下及び階段の手すり</v>
      </c>
      <c r="G189" s="77" t="str">
        <f>IF($B$175="等級1","□","■")</f>
        <v>■</v>
      </c>
      <c r="H189" s="37" t="str">
        <f>IF($B$175="等級1","□","■")</f>
        <v>■</v>
      </c>
      <c r="I189" s="77"/>
      <c r="J189" s="37" t="s">
        <v>176</v>
      </c>
      <c r="K189" s="364"/>
    </row>
    <row r="190" spans="1:11" ht="12.75" customHeight="1">
      <c r="A190" s="63"/>
      <c r="B190" s="63"/>
      <c r="C190" s="59"/>
      <c r="D190" s="65"/>
      <c r="E190" s="118"/>
      <c r="F190" s="62" t="s">
        <v>111</v>
      </c>
      <c r="G190" s="54"/>
      <c r="H190" s="28"/>
      <c r="I190" s="54"/>
      <c r="J190" s="28"/>
      <c r="K190" s="364"/>
    </row>
    <row r="191" spans="1:11" ht="12.75" customHeight="1">
      <c r="A191" s="63"/>
      <c r="B191" s="63"/>
      <c r="C191" s="44"/>
      <c r="D191" s="73"/>
      <c r="E191" s="123"/>
      <c r="F191" s="61"/>
      <c r="G191" s="69"/>
      <c r="H191" s="42"/>
      <c r="I191" s="69"/>
      <c r="J191" s="42"/>
      <c r="K191" s="365"/>
    </row>
    <row r="192" spans="1:11" ht="12.75" customHeight="1">
      <c r="A192" s="63"/>
      <c r="B192" s="63"/>
      <c r="C192" s="111" t="s">
        <v>218</v>
      </c>
      <c r="D192" s="65" t="s">
        <v>37</v>
      </c>
      <c r="E192" s="135" t="s">
        <v>38</v>
      </c>
      <c r="F192" s="86" t="str">
        <f>IF(OR($B$175="等級1",$B$175="等級2"),"□","■")&amp;"通路の幅員"</f>
        <v>■通路の幅員</v>
      </c>
      <c r="G192" s="77" t="str">
        <f>IF(OR($B$175="等級1",$B$175="等級2"),"□","■")</f>
        <v>■</v>
      </c>
      <c r="H192" s="37" t="str">
        <f>IF(OR($B$175="等級1",$B$175="等級2"),"□","■")</f>
        <v>■</v>
      </c>
      <c r="I192" s="77"/>
      <c r="J192" s="37" t="s">
        <v>176</v>
      </c>
      <c r="K192" s="363" t="s">
        <v>188</v>
      </c>
    </row>
    <row r="193" spans="1:11" ht="12.75" customHeight="1">
      <c r="A193" s="63"/>
      <c r="B193" s="63"/>
      <c r="C193" s="93" t="s">
        <v>219</v>
      </c>
      <c r="D193" s="65"/>
      <c r="E193" s="117"/>
      <c r="F193" s="88"/>
      <c r="G193" s="56"/>
      <c r="H193" s="74"/>
      <c r="I193" s="56"/>
      <c r="J193" s="74"/>
      <c r="K193" s="364"/>
    </row>
    <row r="194" spans="1:11" ht="12.75" customHeight="1">
      <c r="A194" s="63"/>
      <c r="B194" s="63"/>
      <c r="C194" s="59"/>
      <c r="D194" s="65"/>
      <c r="E194" s="122" t="s">
        <v>38</v>
      </c>
      <c r="F194" s="85" t="str">
        <f>IF(OR($B$175="等級1",$B$175="等級2"),"□","■")&amp;"玄関出入口の幅員"</f>
        <v>■玄関出入口の幅員</v>
      </c>
      <c r="G194" s="68" t="str">
        <f>IF(OR($B$175="等級1",$B$175="等級2"),"□","■")</f>
        <v>■</v>
      </c>
      <c r="H194" s="67" t="str">
        <f>IF(OR($B$175="等級1",$B$175="等級2"),"□","■")</f>
        <v>■</v>
      </c>
      <c r="I194" s="68"/>
      <c r="J194" s="67" t="s">
        <v>176</v>
      </c>
      <c r="K194" s="364"/>
    </row>
    <row r="195" spans="1:11" ht="12.75" customHeight="1">
      <c r="A195" s="63"/>
      <c r="B195" s="63"/>
      <c r="C195" s="59"/>
      <c r="D195" s="65"/>
      <c r="E195" s="118"/>
      <c r="F195" s="62" t="s">
        <v>111</v>
      </c>
      <c r="G195" s="54"/>
      <c r="H195" s="28"/>
      <c r="I195" s="54"/>
      <c r="J195" s="28"/>
      <c r="K195" s="364"/>
    </row>
    <row r="196" spans="1:11" ht="12.75" customHeight="1">
      <c r="A196" s="63"/>
      <c r="B196" s="63"/>
      <c r="C196" s="59"/>
      <c r="D196" s="65"/>
      <c r="E196" s="123"/>
      <c r="F196" s="61"/>
      <c r="G196" s="69"/>
      <c r="H196" s="42"/>
      <c r="I196" s="69"/>
      <c r="J196" s="42"/>
      <c r="K196" s="364"/>
    </row>
    <row r="197" spans="1:11" ht="12.75" customHeight="1">
      <c r="A197" s="63"/>
      <c r="B197" s="63"/>
      <c r="C197" s="59"/>
      <c r="D197" s="65"/>
      <c r="E197" s="135" t="s">
        <v>38</v>
      </c>
      <c r="F197" s="86" t="str">
        <f>IF(OR($B$175="等級1",$B$175="等級2"),"□","■")&amp;"浴室出入口の幅員"</f>
        <v>■浴室出入口の幅員</v>
      </c>
      <c r="G197" s="77" t="str">
        <f>IF(OR($B$175="等級1",$B$175="等級2"),"□","■")</f>
        <v>■</v>
      </c>
      <c r="H197" s="37" t="str">
        <f>IF(OR($B$175="等級1",$B$175="等級2"),"□","■")</f>
        <v>■</v>
      </c>
      <c r="I197" s="77"/>
      <c r="J197" s="37" t="s">
        <v>176</v>
      </c>
      <c r="K197" s="364"/>
    </row>
    <row r="198" spans="1:11" ht="12.75" customHeight="1">
      <c r="A198" s="63"/>
      <c r="B198" s="63"/>
      <c r="C198" s="59"/>
      <c r="D198" s="65"/>
      <c r="E198" s="118"/>
      <c r="F198" s="62" t="s">
        <v>111</v>
      </c>
      <c r="G198" s="54"/>
      <c r="H198" s="28"/>
      <c r="I198" s="54"/>
      <c r="J198" s="28"/>
      <c r="K198" s="364"/>
    </row>
    <row r="199" spans="1:11" ht="12.75" customHeight="1">
      <c r="A199" s="63"/>
      <c r="B199" s="63"/>
      <c r="C199" s="59"/>
      <c r="D199" s="65"/>
      <c r="E199" s="123"/>
      <c r="F199" s="61"/>
      <c r="G199" s="69"/>
      <c r="H199" s="42"/>
      <c r="I199" s="69"/>
      <c r="J199" s="42"/>
      <c r="K199" s="364"/>
    </row>
    <row r="200" spans="1:11" ht="12.75" customHeight="1">
      <c r="A200" s="63"/>
      <c r="B200" s="63"/>
      <c r="C200" s="59"/>
      <c r="D200" s="65"/>
      <c r="E200" s="135" t="s">
        <v>38</v>
      </c>
      <c r="F200" s="86" t="str">
        <f>IF(OR($B$175="等級1",$B$175="等級2"),"□","■")&amp;"他の出入口の幅員"</f>
        <v>■他の出入口の幅員</v>
      </c>
      <c r="G200" s="77" t="str">
        <f>IF(OR($B$175="等級1",$B$175="等級2"),"□","■")</f>
        <v>■</v>
      </c>
      <c r="H200" s="37" t="str">
        <f>IF(OR($B$175="等級1",$B$175="等級2"),"□","■")</f>
        <v>■</v>
      </c>
      <c r="I200" s="77"/>
      <c r="J200" s="37" t="s">
        <v>176</v>
      </c>
      <c r="K200" s="364"/>
    </row>
    <row r="201" spans="1:11" ht="12.75" customHeight="1">
      <c r="A201" s="63"/>
      <c r="B201" s="63"/>
      <c r="C201" s="59"/>
      <c r="D201" s="65"/>
      <c r="E201" s="118"/>
      <c r="F201" s="62"/>
      <c r="G201" s="54"/>
      <c r="H201" s="28"/>
      <c r="I201" s="54"/>
      <c r="J201" s="28"/>
      <c r="K201" s="364"/>
    </row>
    <row r="202" spans="1:11" ht="12.75" customHeight="1">
      <c r="A202" s="63"/>
      <c r="B202" s="63"/>
      <c r="C202" s="44"/>
      <c r="D202" s="73"/>
      <c r="E202" s="123"/>
      <c r="F202" s="61"/>
      <c r="G202" s="69"/>
      <c r="H202" s="42"/>
      <c r="I202" s="69"/>
      <c r="J202" s="42"/>
      <c r="K202" s="365"/>
    </row>
    <row r="203" spans="1:11" ht="12.75" customHeight="1">
      <c r="A203" s="63"/>
      <c r="B203" s="63"/>
      <c r="C203" s="93" t="s">
        <v>90</v>
      </c>
      <c r="D203" s="65" t="s">
        <v>37</v>
      </c>
      <c r="E203" s="135" t="s">
        <v>38</v>
      </c>
      <c r="F203" s="86" t="str">
        <f>IF(OR($B$175="等級1",$B$175="等級2"),"□","■")&amp;"特定寝室の広さ"</f>
        <v>■特定寝室の広さ</v>
      </c>
      <c r="G203" s="77" t="str">
        <f>IF(OR($B$175="等級1",$B$175="等級2"),"□","■")</f>
        <v>■</v>
      </c>
      <c r="H203" s="37" t="str">
        <f>IF(OR($B$175="等級1",$B$175="等級2"),"□","■")</f>
        <v>■</v>
      </c>
      <c r="I203" s="77"/>
      <c r="J203" s="37" t="s">
        <v>176</v>
      </c>
      <c r="K203" s="363" t="s">
        <v>188</v>
      </c>
    </row>
    <row r="204" spans="1:11" ht="12.75" customHeight="1">
      <c r="A204" s="63"/>
      <c r="B204" s="63"/>
      <c r="C204" s="111" t="s">
        <v>91</v>
      </c>
      <c r="D204" s="65"/>
      <c r="E204" s="117"/>
      <c r="F204" s="88"/>
      <c r="G204" s="56"/>
      <c r="H204" s="74"/>
      <c r="I204" s="56"/>
      <c r="J204" s="74"/>
      <c r="K204" s="364"/>
    </row>
    <row r="205" spans="1:11" ht="12.75" customHeight="1">
      <c r="A205" s="63"/>
      <c r="B205" s="63"/>
      <c r="C205" s="59"/>
      <c r="D205" s="65"/>
      <c r="E205" s="122" t="s">
        <v>38</v>
      </c>
      <c r="F205" s="85" t="str">
        <f>IF(OR($B$175="等級1",$B$175="等級2"),"□","■")&amp;"便所の広さ"</f>
        <v>■便所の広さ</v>
      </c>
      <c r="G205" s="68" t="str">
        <f>IF(OR($B$175="等級1",$B$175="等級2"),"□","■")</f>
        <v>■</v>
      </c>
      <c r="H205" s="67" t="str">
        <f>IF(OR($B$175="等級1",$B$175="等級2"),"□","■")</f>
        <v>■</v>
      </c>
      <c r="I205" s="68"/>
      <c r="J205" s="67" t="s">
        <v>176</v>
      </c>
      <c r="K205" s="364"/>
    </row>
    <row r="206" spans="1:11" ht="12.75" customHeight="1">
      <c r="A206" s="63"/>
      <c r="B206" s="63"/>
      <c r="C206" s="59"/>
      <c r="D206" s="65"/>
      <c r="E206" s="123"/>
      <c r="F206" s="61"/>
      <c r="G206" s="69"/>
      <c r="H206" s="42"/>
      <c r="I206" s="69"/>
      <c r="J206" s="42"/>
      <c r="K206" s="364"/>
    </row>
    <row r="207" spans="1:11" ht="12.75" customHeight="1">
      <c r="A207" s="63"/>
      <c r="B207" s="63"/>
      <c r="C207" s="59"/>
      <c r="D207" s="65"/>
      <c r="E207" s="135" t="s">
        <v>38</v>
      </c>
      <c r="F207" s="86" t="str">
        <f>IF(OR($B$175="等級1",$B$175="等級2"),"□","■")&amp;"浴室の広さ"</f>
        <v>■浴室の広さ</v>
      </c>
      <c r="G207" s="77" t="str">
        <f>IF(OR($B$175="等級1",$B$175="等級2"),"□","■")</f>
        <v>■</v>
      </c>
      <c r="H207" s="37" t="str">
        <f>IF(OR($B$175="等級1",$B$175="等級2"),"□","■")</f>
        <v>■</v>
      </c>
      <c r="I207" s="77"/>
      <c r="J207" s="37" t="s">
        <v>176</v>
      </c>
      <c r="K207" s="364"/>
    </row>
    <row r="208" spans="1:11" ht="12.75" customHeight="1">
      <c r="A208" s="63"/>
      <c r="B208" s="63"/>
      <c r="C208" s="59"/>
      <c r="D208" s="65"/>
      <c r="E208" s="118"/>
      <c r="F208" s="62"/>
      <c r="G208" s="54"/>
      <c r="H208" s="28"/>
      <c r="I208" s="54"/>
      <c r="J208" s="28"/>
      <c r="K208" s="364"/>
    </row>
    <row r="209" spans="1:11" ht="12.75" customHeight="1">
      <c r="A209" s="63"/>
      <c r="B209" s="63"/>
      <c r="C209" s="59"/>
      <c r="D209" s="65"/>
      <c r="E209" s="118"/>
      <c r="F209" s="62"/>
      <c r="G209" s="54"/>
      <c r="H209" s="28"/>
      <c r="I209" s="54"/>
      <c r="J209" s="28"/>
      <c r="K209" s="364"/>
    </row>
    <row r="210" spans="1:11" ht="12.75" customHeight="1">
      <c r="A210" s="63"/>
      <c r="B210" s="63"/>
      <c r="C210" s="59"/>
      <c r="D210" s="65"/>
      <c r="E210" s="118"/>
      <c r="F210" s="62"/>
      <c r="G210" s="54"/>
      <c r="H210" s="28"/>
      <c r="I210" s="54"/>
      <c r="J210" s="28"/>
      <c r="K210" s="364"/>
    </row>
    <row r="211" spans="1:11" ht="12.75" customHeight="1">
      <c r="A211" s="63"/>
      <c r="B211" s="63"/>
      <c r="C211" s="59"/>
      <c r="D211" s="65"/>
      <c r="E211" s="118"/>
      <c r="F211" s="62"/>
      <c r="G211" s="54"/>
      <c r="H211" s="28"/>
      <c r="I211" s="54"/>
      <c r="J211" s="28"/>
      <c r="K211" s="364"/>
    </row>
    <row r="212" spans="1:11" ht="12.75" customHeight="1" thickBot="1">
      <c r="A212" s="63"/>
      <c r="B212" s="19"/>
      <c r="C212" s="64"/>
      <c r="D212" s="80"/>
      <c r="E212" s="119"/>
      <c r="F212" s="87"/>
      <c r="G212" s="75"/>
      <c r="H212" s="50"/>
      <c r="I212" s="75"/>
      <c r="J212" s="50"/>
      <c r="K212" s="373"/>
    </row>
    <row r="213" spans="1:11" ht="12.75" customHeight="1">
      <c r="A213" s="11"/>
      <c r="E213" s="11"/>
      <c r="F213" s="11"/>
      <c r="G213" s="55"/>
      <c r="H213" s="55"/>
      <c r="I213" s="55"/>
      <c r="J213" s="55"/>
      <c r="K213" s="55"/>
    </row>
  </sheetData>
  <sheetProtection/>
  <mergeCells count="27">
    <mergeCell ref="K203:K212"/>
    <mergeCell ref="K132:K137"/>
    <mergeCell ref="K138:K146"/>
    <mergeCell ref="K159:K167"/>
    <mergeCell ref="K173:K182"/>
    <mergeCell ref="K183:K191"/>
    <mergeCell ref="K192:K202"/>
    <mergeCell ref="A83:A91"/>
    <mergeCell ref="K83:K91"/>
    <mergeCell ref="K92:K100"/>
    <mergeCell ref="K104:K112"/>
    <mergeCell ref="A124:A131"/>
    <mergeCell ref="K124:K131"/>
    <mergeCell ref="K6:K14"/>
    <mergeCell ref="K24:K29"/>
    <mergeCell ref="K30:K35"/>
    <mergeCell ref="K36:K44"/>
    <mergeCell ref="K45:K54"/>
    <mergeCell ref="K59:K67"/>
    <mergeCell ref="B3:B5"/>
    <mergeCell ref="C3:C5"/>
    <mergeCell ref="D3:E3"/>
    <mergeCell ref="F3:K3"/>
    <mergeCell ref="E4:E5"/>
    <mergeCell ref="F4:F5"/>
    <mergeCell ref="G4:I4"/>
    <mergeCell ref="J4:K4"/>
  </mergeCells>
  <conditionalFormatting sqref="E45:J47">
    <cfRule type="expression" priority="1" dxfId="2" stopIfTrue="1">
      <formula>$B$47="等級1"</formula>
    </cfRule>
  </conditionalFormatting>
  <conditionalFormatting sqref="B6:J23">
    <cfRule type="expression" priority="2" dxfId="2" stopIfTrue="1">
      <formula>$B$11="□選択"</formula>
    </cfRule>
  </conditionalFormatting>
  <conditionalFormatting sqref="E24:J29">
    <cfRule type="expression" priority="3" dxfId="2" stopIfTrue="1">
      <formula>$B$25="■該当なし"</formula>
    </cfRule>
    <cfRule type="expression" priority="4" dxfId="2" stopIfTrue="1">
      <formula>$B$28="□選択"</formula>
    </cfRule>
  </conditionalFormatting>
  <conditionalFormatting sqref="E30:J35">
    <cfRule type="expression" priority="5" dxfId="2" stopIfTrue="1">
      <formula>OR($B$32="等級1",$B$33="■該当なし")</formula>
    </cfRule>
    <cfRule type="expression" priority="6" dxfId="2" stopIfTrue="1">
      <formula>$B$35="□選択"</formula>
    </cfRule>
  </conditionalFormatting>
  <conditionalFormatting sqref="E36:J44">
    <cfRule type="expression" priority="7" dxfId="2" stopIfTrue="1">
      <formula>OR($B$39="等級1",$B$40="■該当なし")</formula>
    </cfRule>
    <cfRule type="expression" priority="8" dxfId="2" stopIfTrue="1">
      <formula>$B$42="□選択"</formula>
    </cfRule>
  </conditionalFormatting>
  <conditionalFormatting sqref="E48:J57">
    <cfRule type="expression" priority="9" dxfId="2" stopIfTrue="1">
      <formula>$B$47="等級1"</formula>
    </cfRule>
  </conditionalFormatting>
  <conditionalFormatting sqref="E59:J70">
    <cfRule type="expression" priority="10" dxfId="2" stopIfTrue="1">
      <formula>$B$61="等級1"</formula>
    </cfRule>
  </conditionalFormatting>
  <conditionalFormatting sqref="E71:J82">
    <cfRule type="expression" priority="11" dxfId="2" stopIfTrue="1">
      <formula>OR($B$61="等級1",$B$61="等級2")</formula>
    </cfRule>
  </conditionalFormatting>
  <conditionalFormatting sqref="B92:J103">
    <cfRule type="expression" priority="12" dxfId="2" stopIfTrue="1">
      <formula>$B$98="□選択"</formula>
    </cfRule>
  </conditionalFormatting>
  <conditionalFormatting sqref="B104:J122">
    <cfRule type="expression" priority="13" dxfId="2" stopIfTrue="1">
      <formula>$B$106="□選択"</formula>
    </cfRule>
  </conditionalFormatting>
  <conditionalFormatting sqref="B124:J131">
    <cfRule type="expression" priority="14" dxfId="2" stopIfTrue="1">
      <formula>$B$126="□選択"</formula>
    </cfRule>
  </conditionalFormatting>
  <conditionalFormatting sqref="B24:D29">
    <cfRule type="expression" priority="15" dxfId="2" stopIfTrue="1">
      <formula>$B$28="□選択"</formula>
    </cfRule>
  </conditionalFormatting>
  <conditionalFormatting sqref="B30:D35">
    <cfRule type="expression" priority="16" dxfId="2" stopIfTrue="1">
      <formula>$B$35="□選択"</formula>
    </cfRule>
  </conditionalFormatting>
  <conditionalFormatting sqref="B36:D44">
    <cfRule type="expression" priority="17" dxfId="2" stopIfTrue="1">
      <formula>$B$42="□選択"</formula>
    </cfRule>
  </conditionalFormatting>
  <conditionalFormatting sqref="B132:D171 E159:J160 E169:J171">
    <cfRule type="expression" priority="18" dxfId="2" stopIfTrue="1">
      <formula>$B$137="□選択"</formula>
    </cfRule>
  </conditionalFormatting>
  <conditionalFormatting sqref="E132:J158 E161:J164">
    <cfRule type="expression" priority="19" dxfId="2" stopIfTrue="1">
      <formula>$B$135="等級1"</formula>
    </cfRule>
    <cfRule type="expression" priority="20" dxfId="2" stopIfTrue="1">
      <formula>$B$137="□選択"</formula>
    </cfRule>
  </conditionalFormatting>
  <conditionalFormatting sqref="E165:J168">
    <cfRule type="expression" priority="21" dxfId="2" stopIfTrue="1">
      <formula>OR($B$135="等級1",$B$135="等級2",$B$135="等級3")</formula>
    </cfRule>
    <cfRule type="expression" priority="22" dxfId="2" stopIfTrue="1">
      <formula>$B$137="□選択"</formula>
    </cfRule>
  </conditionalFormatting>
  <conditionalFormatting sqref="E175:J182 E186:J191">
    <cfRule type="expression" priority="23" dxfId="2" stopIfTrue="1">
      <formula>$B$175="等級1"</formula>
    </cfRule>
    <cfRule type="expression" priority="24" dxfId="2" stopIfTrue="1">
      <formula>$B$177="□選択"</formula>
    </cfRule>
  </conditionalFormatting>
  <conditionalFormatting sqref="E192:J212">
    <cfRule type="expression" priority="25" dxfId="2" stopIfTrue="1">
      <formula>OR($B$175="等級1",$B$175="等級2")</formula>
    </cfRule>
    <cfRule type="expression" priority="26" dxfId="2" stopIfTrue="1">
      <formula>$B$177="□選択"</formula>
    </cfRule>
  </conditionalFormatting>
  <conditionalFormatting sqref="E173:J174 E183:J185 B173:D212">
    <cfRule type="expression" priority="27" dxfId="2" stopIfTrue="1">
      <formula>$B$177="□選択"</formula>
    </cfRule>
  </conditionalFormatting>
  <conditionalFormatting sqref="E83:J91">
    <cfRule type="expression" priority="28" dxfId="2" stopIfTrue="1">
      <formula>OR($B$86="等級1",$B$86="等級2")</formula>
    </cfRule>
  </conditionalFormatting>
  <printOptions horizontalCentered="1"/>
  <pageMargins left="0.3937007874015748" right="0.3937007874015748" top="0.7874015748031497" bottom="0.5905511811023623" header="0.5118110236220472" footer="0.1968503937007874"/>
  <pageSetup fitToHeight="10" horizontalDpi="600" verticalDpi="600" orientation="portrait" paperSize="9" scale="90" r:id="rId1"/>
  <headerFooter alignWithMargins="0">
    <oddHeader>&amp;C&amp;"ＭＳ Ｐゴシック,太字"&amp;14施　工　状　況　報　告　書　【戸建住宅】</oddHeader>
    <oddFooter>&amp;L&amp;"ＭＳ Ｐゴシック,標準"&amp;8改20150401&amp;C&amp;P&amp;R&amp;"ＭＳ Ｐゴシック,標準"&amp;8KK</oddFooter>
  </headerFooter>
  <rowBreaks count="4" manualBreakCount="4">
    <brk id="58" max="14" man="1"/>
    <brk id="123" max="14" man="1"/>
    <brk id="172" max="14" man="1"/>
    <brk id="213" max="14" man="1"/>
  </rowBreaks>
</worksheet>
</file>

<file path=xl/worksheets/sheet9.xml><?xml version="1.0" encoding="utf-8"?>
<worksheet xmlns="http://schemas.openxmlformats.org/spreadsheetml/2006/main" xmlns:r="http://schemas.openxmlformats.org/officeDocument/2006/relationships">
  <dimension ref="A1:N129"/>
  <sheetViews>
    <sheetView view="pageBreakPreview" zoomScaleSheetLayoutView="100" workbookViewId="0" topLeftCell="A1">
      <selection activeCell="C16" sqref="C16:I16"/>
    </sheetView>
  </sheetViews>
  <sheetFormatPr defaultColWidth="3.296875" defaultRowHeight="12.75" customHeight="1"/>
  <cols>
    <col min="1" max="1" width="3.19921875" style="3" customWidth="1"/>
    <col min="2" max="2" width="10" style="3" customWidth="1"/>
    <col min="3" max="3" width="10.59765625" style="3" customWidth="1"/>
    <col min="4" max="4" width="5" style="3" customWidth="1"/>
    <col min="5" max="5" width="20" style="3" customWidth="1"/>
    <col min="6" max="6" width="23.69921875" style="3" customWidth="1"/>
    <col min="7" max="9" width="3.19921875" style="9" customWidth="1"/>
    <col min="10" max="10" width="13.69921875" style="9" customWidth="1"/>
    <col min="11" max="11" width="3.19921875" style="9" customWidth="1"/>
    <col min="12" max="16384" width="3.19921875" style="3" customWidth="1"/>
  </cols>
  <sheetData>
    <row r="1" spans="1:11" ht="12.75" customHeight="1">
      <c r="A1" s="152"/>
      <c r="B1" s="152"/>
      <c r="C1" s="153"/>
      <c r="D1" s="152"/>
      <c r="E1" s="154"/>
      <c r="F1" s="386" t="s">
        <v>221</v>
      </c>
      <c r="G1" s="386"/>
      <c r="H1" s="386"/>
      <c r="I1" s="386"/>
      <c r="J1" s="386"/>
      <c r="K1" s="386"/>
    </row>
    <row r="2" spans="1:11" ht="12.75" customHeight="1" thickBot="1">
      <c r="A2" s="152"/>
      <c r="B2" s="155"/>
      <c r="C2" s="153"/>
      <c r="D2" s="153"/>
      <c r="E2" s="152"/>
      <c r="F2" s="152"/>
      <c r="G2" s="152"/>
      <c r="H2" s="156"/>
      <c r="I2" s="156"/>
      <c r="J2" s="387" t="s">
        <v>222</v>
      </c>
      <c r="K2" s="387"/>
    </row>
    <row r="3" spans="1:11" ht="11.25" customHeight="1">
      <c r="A3" s="388"/>
      <c r="B3" s="399" t="s">
        <v>223</v>
      </c>
      <c r="C3" s="402" t="s">
        <v>224</v>
      </c>
      <c r="D3" s="405" t="s">
        <v>225</v>
      </c>
      <c r="E3" s="406"/>
      <c r="F3" s="405" t="s">
        <v>226</v>
      </c>
      <c r="G3" s="406"/>
      <c r="H3" s="406"/>
      <c r="I3" s="406"/>
      <c r="J3" s="406"/>
      <c r="K3" s="407"/>
    </row>
    <row r="4" spans="1:11" ht="11.25" customHeight="1">
      <c r="A4" s="389"/>
      <c r="B4" s="400"/>
      <c r="C4" s="403"/>
      <c r="D4" s="158" t="s">
        <v>227</v>
      </c>
      <c r="E4" s="408" t="s">
        <v>228</v>
      </c>
      <c r="F4" s="410" t="s">
        <v>229</v>
      </c>
      <c r="G4" s="412" t="s">
        <v>230</v>
      </c>
      <c r="H4" s="413"/>
      <c r="I4" s="413"/>
      <c r="J4" s="348" t="s">
        <v>183</v>
      </c>
      <c r="K4" s="349"/>
    </row>
    <row r="5" spans="1:11" ht="11.25" customHeight="1" thickBot="1">
      <c r="A5" s="390"/>
      <c r="B5" s="401"/>
      <c r="C5" s="404"/>
      <c r="D5" s="159" t="s">
        <v>231</v>
      </c>
      <c r="E5" s="409"/>
      <c r="F5" s="411"/>
      <c r="G5" s="162" t="s">
        <v>232</v>
      </c>
      <c r="H5" s="163" t="s">
        <v>233</v>
      </c>
      <c r="I5" s="162" t="s">
        <v>234</v>
      </c>
      <c r="J5" s="130"/>
      <c r="K5" s="47"/>
    </row>
    <row r="6" spans="1:11" ht="12.75" customHeight="1">
      <c r="A6" s="164" t="s">
        <v>246</v>
      </c>
      <c r="B6" s="165" t="s">
        <v>251</v>
      </c>
      <c r="C6" s="391" t="s">
        <v>252</v>
      </c>
      <c r="D6" s="164" t="s">
        <v>244</v>
      </c>
      <c r="E6" s="167" t="s">
        <v>235</v>
      </c>
      <c r="F6" s="168" t="s">
        <v>253</v>
      </c>
      <c r="G6" s="169" t="s">
        <v>235</v>
      </c>
      <c r="H6" s="170" t="s">
        <v>235</v>
      </c>
      <c r="I6" s="170"/>
      <c r="J6" s="170" t="s">
        <v>236</v>
      </c>
      <c r="K6" s="396" t="s">
        <v>188</v>
      </c>
    </row>
    <row r="7" spans="1:12" ht="12.75" customHeight="1">
      <c r="A7" s="171" t="s">
        <v>247</v>
      </c>
      <c r="B7" s="172" t="s">
        <v>248</v>
      </c>
      <c r="C7" s="392"/>
      <c r="D7" s="171"/>
      <c r="E7" s="173"/>
      <c r="F7" s="174" t="s">
        <v>254</v>
      </c>
      <c r="G7" s="175"/>
      <c r="H7" s="176"/>
      <c r="I7" s="176"/>
      <c r="J7" s="176"/>
      <c r="K7" s="397"/>
      <c r="L7" s="10"/>
    </row>
    <row r="8" spans="1:11" ht="12.75" customHeight="1">
      <c r="A8" s="171" t="s">
        <v>249</v>
      </c>
      <c r="B8" s="172" t="s">
        <v>243</v>
      </c>
      <c r="C8" s="393"/>
      <c r="D8" s="177"/>
      <c r="E8" s="178"/>
      <c r="F8" s="179"/>
      <c r="G8" s="180"/>
      <c r="H8" s="181"/>
      <c r="I8" s="181"/>
      <c r="J8" s="181"/>
      <c r="K8" s="397"/>
    </row>
    <row r="9" spans="1:12" ht="12.75" customHeight="1">
      <c r="A9" s="171" t="s">
        <v>250</v>
      </c>
      <c r="B9" s="182" t="s">
        <v>317</v>
      </c>
      <c r="C9" s="157" t="s">
        <v>255</v>
      </c>
      <c r="D9" s="171" t="s">
        <v>244</v>
      </c>
      <c r="E9" s="183" t="s">
        <v>235</v>
      </c>
      <c r="F9" s="184" t="s">
        <v>256</v>
      </c>
      <c r="G9" s="185" t="s">
        <v>235</v>
      </c>
      <c r="H9" s="185" t="s">
        <v>235</v>
      </c>
      <c r="I9" s="186"/>
      <c r="J9" s="186" t="s">
        <v>236</v>
      </c>
      <c r="K9" s="397"/>
      <c r="L9" s="10"/>
    </row>
    <row r="10" spans="1:11" ht="12.75" customHeight="1">
      <c r="A10" s="171" t="s">
        <v>237</v>
      </c>
      <c r="B10" s="182"/>
      <c r="C10" s="187" t="s">
        <v>257</v>
      </c>
      <c r="D10" s="171"/>
      <c r="E10" s="172"/>
      <c r="F10" s="188"/>
      <c r="G10" s="189"/>
      <c r="H10" s="190"/>
      <c r="I10" s="190"/>
      <c r="J10" s="190"/>
      <c r="K10" s="397"/>
    </row>
    <row r="11" spans="1:11" ht="12.75" customHeight="1">
      <c r="A11" s="171" t="s">
        <v>238</v>
      </c>
      <c r="B11" s="172"/>
      <c r="C11" s="191"/>
      <c r="D11" s="177"/>
      <c r="E11" s="178"/>
      <c r="F11" s="179"/>
      <c r="G11" s="180"/>
      <c r="H11" s="181"/>
      <c r="I11" s="181"/>
      <c r="J11" s="181"/>
      <c r="K11" s="397"/>
    </row>
    <row r="12" spans="1:11" ht="12.75" customHeight="1">
      <c r="A12" s="171" t="s">
        <v>239</v>
      </c>
      <c r="B12" s="172"/>
      <c r="C12" s="157" t="s">
        <v>258</v>
      </c>
      <c r="D12" s="171" t="s">
        <v>244</v>
      </c>
      <c r="E12" s="222" t="s">
        <v>259</v>
      </c>
      <c r="F12" s="195" t="s">
        <v>260</v>
      </c>
      <c r="G12" s="185" t="s">
        <v>235</v>
      </c>
      <c r="H12" s="186"/>
      <c r="I12" s="186" t="s">
        <v>38</v>
      </c>
      <c r="J12" s="186" t="s">
        <v>236</v>
      </c>
      <c r="K12" s="397"/>
    </row>
    <row r="13" spans="1:11" ht="12.75" customHeight="1">
      <c r="A13" s="171" t="s">
        <v>240</v>
      </c>
      <c r="B13" s="172"/>
      <c r="C13" s="193" t="s">
        <v>257</v>
      </c>
      <c r="D13" s="171"/>
      <c r="E13" s="172" t="s">
        <v>316</v>
      </c>
      <c r="F13" s="188"/>
      <c r="G13" s="189"/>
      <c r="H13" s="190"/>
      <c r="I13" s="190"/>
      <c r="J13" s="190"/>
      <c r="K13" s="397"/>
    </row>
    <row r="14" spans="1:11" ht="12.75" customHeight="1">
      <c r="A14" s="171" t="s">
        <v>241</v>
      </c>
      <c r="B14" s="172"/>
      <c r="C14" s="157"/>
      <c r="D14" s="171"/>
      <c r="E14" s="173" t="s">
        <v>235</v>
      </c>
      <c r="F14" s="179"/>
      <c r="G14" s="180"/>
      <c r="H14" s="181"/>
      <c r="I14" s="181"/>
      <c r="J14" s="181"/>
      <c r="K14" s="397"/>
    </row>
    <row r="15" spans="1:11" ht="12.75" customHeight="1">
      <c r="A15" s="171" t="s">
        <v>242</v>
      </c>
      <c r="B15" s="172"/>
      <c r="C15" s="157"/>
      <c r="D15" s="171"/>
      <c r="E15" s="173" t="s">
        <v>235</v>
      </c>
      <c r="F15" s="184" t="s">
        <v>261</v>
      </c>
      <c r="G15" s="185" t="s">
        <v>235</v>
      </c>
      <c r="H15" s="185" t="s">
        <v>235</v>
      </c>
      <c r="I15" s="186" t="s">
        <v>235</v>
      </c>
      <c r="J15" s="186" t="s">
        <v>236</v>
      </c>
      <c r="K15" s="397"/>
    </row>
    <row r="16" spans="1:11" ht="12.75" customHeight="1">
      <c r="A16" s="171"/>
      <c r="B16" s="172"/>
      <c r="C16" s="157"/>
      <c r="D16" s="171"/>
      <c r="E16" s="173"/>
      <c r="F16" s="174"/>
      <c r="G16" s="175"/>
      <c r="H16" s="176"/>
      <c r="I16" s="176"/>
      <c r="J16" s="176"/>
      <c r="K16" s="397"/>
    </row>
    <row r="17" spans="1:11" ht="12.75" customHeight="1">
      <c r="A17" s="171"/>
      <c r="B17" s="172"/>
      <c r="C17" s="191"/>
      <c r="D17" s="177"/>
      <c r="E17" s="178"/>
      <c r="F17" s="179"/>
      <c r="G17" s="180"/>
      <c r="H17" s="181"/>
      <c r="I17" s="181"/>
      <c r="J17" s="181"/>
      <c r="K17" s="397"/>
    </row>
    <row r="18" spans="1:11" ht="12.75" customHeight="1">
      <c r="A18" s="171"/>
      <c r="B18" s="172"/>
      <c r="C18" s="394" t="s">
        <v>262</v>
      </c>
      <c r="D18" s="171" t="s">
        <v>244</v>
      </c>
      <c r="E18" s="183" t="s">
        <v>263</v>
      </c>
      <c r="F18" s="184" t="s">
        <v>264</v>
      </c>
      <c r="G18" s="185" t="s">
        <v>235</v>
      </c>
      <c r="H18" s="185" t="s">
        <v>235</v>
      </c>
      <c r="I18" s="186" t="s">
        <v>235</v>
      </c>
      <c r="J18" s="186" t="s">
        <v>236</v>
      </c>
      <c r="K18" s="397"/>
    </row>
    <row r="19" spans="1:11" ht="12.75" customHeight="1">
      <c r="A19" s="171"/>
      <c r="B19" s="172"/>
      <c r="C19" s="395"/>
      <c r="D19" s="171"/>
      <c r="E19" s="172"/>
      <c r="F19" s="188" t="s">
        <v>265</v>
      </c>
      <c r="G19" s="189"/>
      <c r="H19" s="190"/>
      <c r="I19" s="190"/>
      <c r="J19" s="190"/>
      <c r="K19" s="397"/>
    </row>
    <row r="20" spans="1:11" ht="12.75" customHeight="1">
      <c r="A20" s="171"/>
      <c r="B20" s="172"/>
      <c r="C20" s="395"/>
      <c r="D20" s="171"/>
      <c r="E20" s="173"/>
      <c r="F20" s="174"/>
      <c r="G20" s="175"/>
      <c r="H20" s="176"/>
      <c r="I20" s="176"/>
      <c r="J20" s="176"/>
      <c r="K20" s="397"/>
    </row>
    <row r="21" spans="1:11" ht="12.75" customHeight="1">
      <c r="A21" s="171"/>
      <c r="B21" s="172"/>
      <c r="C21" s="395"/>
      <c r="D21" s="171"/>
      <c r="E21" s="173"/>
      <c r="F21" s="174"/>
      <c r="G21" s="175"/>
      <c r="H21" s="173"/>
      <c r="I21" s="176"/>
      <c r="J21" s="176"/>
      <c r="K21" s="397"/>
    </row>
    <row r="22" spans="1:11" ht="12.75" customHeight="1">
      <c r="A22" s="171"/>
      <c r="B22" s="172"/>
      <c r="C22" s="194" t="s">
        <v>266</v>
      </c>
      <c r="D22" s="177"/>
      <c r="E22" s="178"/>
      <c r="F22" s="179"/>
      <c r="G22" s="180"/>
      <c r="H22" s="181"/>
      <c r="I22" s="181"/>
      <c r="J22" s="181"/>
      <c r="K22" s="398"/>
    </row>
    <row r="23" spans="1:11" ht="12.75" customHeight="1">
      <c r="A23" s="171"/>
      <c r="B23" s="172"/>
      <c r="C23" s="221" t="s">
        <v>267</v>
      </c>
      <c r="D23" s="171" t="s">
        <v>244</v>
      </c>
      <c r="E23" s="192" t="s">
        <v>259</v>
      </c>
      <c r="F23" s="195" t="s">
        <v>268</v>
      </c>
      <c r="G23" s="185" t="s">
        <v>235</v>
      </c>
      <c r="H23" s="186"/>
      <c r="I23" s="186" t="s">
        <v>38</v>
      </c>
      <c r="J23" s="186" t="s">
        <v>236</v>
      </c>
      <c r="K23" s="414" t="s">
        <v>188</v>
      </c>
    </row>
    <row r="24" spans="1:11" ht="12.75" customHeight="1">
      <c r="A24" s="171"/>
      <c r="B24" s="172"/>
      <c r="C24" s="157"/>
      <c r="D24" s="171"/>
      <c r="E24" s="173" t="s">
        <v>269</v>
      </c>
      <c r="F24" s="174"/>
      <c r="G24" s="175"/>
      <c r="H24" s="176"/>
      <c r="I24" s="176"/>
      <c r="J24" s="176"/>
      <c r="K24" s="397"/>
    </row>
    <row r="25" spans="1:11" ht="12.75" customHeight="1">
      <c r="A25" s="171"/>
      <c r="B25" s="172"/>
      <c r="C25" s="157"/>
      <c r="D25" s="171"/>
      <c r="E25" s="173" t="s">
        <v>270</v>
      </c>
      <c r="F25" s="179"/>
      <c r="G25" s="180"/>
      <c r="H25" s="181"/>
      <c r="I25" s="181"/>
      <c r="J25" s="181"/>
      <c r="K25" s="397"/>
    </row>
    <row r="26" spans="1:11" ht="12.75" customHeight="1">
      <c r="A26" s="171"/>
      <c r="B26" s="172"/>
      <c r="C26" s="157"/>
      <c r="D26" s="171"/>
      <c r="E26" s="173" t="s">
        <v>271</v>
      </c>
      <c r="F26" s="195" t="s">
        <v>272</v>
      </c>
      <c r="G26" s="185" t="s">
        <v>235</v>
      </c>
      <c r="H26" s="186"/>
      <c r="I26" s="186" t="s">
        <v>38</v>
      </c>
      <c r="J26" s="186" t="s">
        <v>236</v>
      </c>
      <c r="K26" s="397"/>
    </row>
    <row r="27" spans="1:11" ht="12.75" customHeight="1">
      <c r="A27" s="196"/>
      <c r="B27" s="172"/>
      <c r="C27" s="157"/>
      <c r="D27" s="171"/>
      <c r="E27" s="173" t="s">
        <v>235</v>
      </c>
      <c r="F27" s="174"/>
      <c r="G27" s="175"/>
      <c r="H27" s="176"/>
      <c r="I27" s="176"/>
      <c r="J27" s="176"/>
      <c r="K27" s="397"/>
    </row>
    <row r="28" spans="1:11" ht="12.75" customHeight="1">
      <c r="A28" s="171"/>
      <c r="B28" s="172"/>
      <c r="C28" s="157"/>
      <c r="D28" s="171"/>
      <c r="E28" s="173" t="s">
        <v>235</v>
      </c>
      <c r="F28" s="179"/>
      <c r="G28" s="180"/>
      <c r="H28" s="181"/>
      <c r="I28" s="181"/>
      <c r="J28" s="181"/>
      <c r="K28" s="397"/>
    </row>
    <row r="29" spans="1:11" ht="12.75" customHeight="1">
      <c r="A29" s="171"/>
      <c r="B29" s="172"/>
      <c r="C29" s="157"/>
      <c r="D29" s="171"/>
      <c r="E29" s="173" t="s">
        <v>235</v>
      </c>
      <c r="F29" s="195" t="s">
        <v>273</v>
      </c>
      <c r="G29" s="185" t="s">
        <v>235</v>
      </c>
      <c r="H29" s="186"/>
      <c r="I29" s="186" t="s">
        <v>38</v>
      </c>
      <c r="J29" s="186" t="s">
        <v>236</v>
      </c>
      <c r="K29" s="397"/>
    </row>
    <row r="30" spans="1:11" ht="12.75" customHeight="1">
      <c r="A30" s="171"/>
      <c r="B30" s="172"/>
      <c r="C30" s="157"/>
      <c r="D30" s="171"/>
      <c r="E30" s="173"/>
      <c r="F30" s="174"/>
      <c r="G30" s="175"/>
      <c r="H30" s="176"/>
      <c r="I30" s="176"/>
      <c r="J30" s="176"/>
      <c r="K30" s="397"/>
    </row>
    <row r="31" spans="1:11" ht="12.75" customHeight="1">
      <c r="A31" s="171"/>
      <c r="B31" s="172"/>
      <c r="C31" s="157"/>
      <c r="D31" s="171"/>
      <c r="E31" s="173"/>
      <c r="F31" s="179"/>
      <c r="G31" s="180"/>
      <c r="H31" s="181"/>
      <c r="I31" s="181"/>
      <c r="J31" s="181"/>
      <c r="K31" s="397"/>
    </row>
    <row r="32" spans="1:11" ht="12.75" customHeight="1">
      <c r="A32" s="171"/>
      <c r="B32" s="172"/>
      <c r="C32" s="157"/>
      <c r="D32" s="171"/>
      <c r="E32" s="173"/>
      <c r="F32" s="195" t="s">
        <v>274</v>
      </c>
      <c r="G32" s="185" t="s">
        <v>235</v>
      </c>
      <c r="H32" s="185" t="s">
        <v>235</v>
      </c>
      <c r="I32" s="186" t="s">
        <v>38</v>
      </c>
      <c r="J32" s="186" t="s">
        <v>236</v>
      </c>
      <c r="K32" s="397"/>
    </row>
    <row r="33" spans="1:11" ht="12.75" customHeight="1">
      <c r="A33" s="171"/>
      <c r="B33" s="172"/>
      <c r="C33" s="157"/>
      <c r="D33" s="171"/>
      <c r="E33" s="173"/>
      <c r="F33" s="174" t="s">
        <v>275</v>
      </c>
      <c r="G33" s="175"/>
      <c r="H33" s="176"/>
      <c r="I33" s="176"/>
      <c r="J33" s="176"/>
      <c r="K33" s="397"/>
    </row>
    <row r="34" spans="1:11" ht="12.75" customHeight="1">
      <c r="A34" s="171"/>
      <c r="B34" s="172"/>
      <c r="C34" s="157"/>
      <c r="D34" s="171"/>
      <c r="E34" s="173"/>
      <c r="F34" s="179"/>
      <c r="G34" s="180"/>
      <c r="H34" s="181"/>
      <c r="I34" s="181"/>
      <c r="J34" s="181"/>
      <c r="K34" s="397"/>
    </row>
    <row r="35" spans="1:11" ht="12.75" customHeight="1">
      <c r="A35" s="171"/>
      <c r="B35" s="172"/>
      <c r="C35" s="157"/>
      <c r="D35" s="171"/>
      <c r="E35" s="173"/>
      <c r="F35" s="195" t="s">
        <v>276</v>
      </c>
      <c r="G35" s="185" t="s">
        <v>235</v>
      </c>
      <c r="H35" s="186"/>
      <c r="I35" s="186" t="s">
        <v>38</v>
      </c>
      <c r="J35" s="186" t="s">
        <v>236</v>
      </c>
      <c r="K35" s="397"/>
    </row>
    <row r="36" spans="1:11" ht="12.75" customHeight="1">
      <c r="A36" s="171"/>
      <c r="B36" s="172"/>
      <c r="C36" s="157"/>
      <c r="D36" s="171"/>
      <c r="E36" s="173"/>
      <c r="F36" s="174" t="s">
        <v>277</v>
      </c>
      <c r="G36" s="175"/>
      <c r="H36" s="176"/>
      <c r="I36" s="176"/>
      <c r="J36" s="176"/>
      <c r="K36" s="397"/>
    </row>
    <row r="37" spans="1:11" ht="12.75" customHeight="1">
      <c r="A37" s="171"/>
      <c r="B37" s="172"/>
      <c r="C37" s="157"/>
      <c r="D37" s="171"/>
      <c r="E37" s="173"/>
      <c r="F37" s="179"/>
      <c r="G37" s="180"/>
      <c r="H37" s="181"/>
      <c r="I37" s="181"/>
      <c r="J37" s="181"/>
      <c r="K37" s="397"/>
    </row>
    <row r="38" spans="1:11" ht="12.75" customHeight="1">
      <c r="A38" s="171"/>
      <c r="B38" s="172"/>
      <c r="C38" s="157"/>
      <c r="D38" s="171"/>
      <c r="E38" s="173"/>
      <c r="F38" s="184" t="s">
        <v>278</v>
      </c>
      <c r="G38" s="185" t="s">
        <v>235</v>
      </c>
      <c r="H38" s="186"/>
      <c r="I38" s="186" t="s">
        <v>38</v>
      </c>
      <c r="J38" s="186" t="s">
        <v>236</v>
      </c>
      <c r="K38" s="397"/>
    </row>
    <row r="39" spans="1:11" ht="12.75" customHeight="1">
      <c r="A39" s="171"/>
      <c r="B39" s="172"/>
      <c r="C39" s="157"/>
      <c r="D39" s="171"/>
      <c r="E39" s="173"/>
      <c r="F39" s="174" t="s">
        <v>277</v>
      </c>
      <c r="G39" s="175"/>
      <c r="H39" s="176"/>
      <c r="I39" s="176"/>
      <c r="J39" s="176"/>
      <c r="K39" s="397"/>
    </row>
    <row r="40" spans="1:11" ht="12.75" customHeight="1">
      <c r="A40" s="171"/>
      <c r="B40" s="172"/>
      <c r="C40" s="191"/>
      <c r="D40" s="177"/>
      <c r="E40" s="178"/>
      <c r="F40" s="179"/>
      <c r="G40" s="180"/>
      <c r="H40" s="181"/>
      <c r="I40" s="181"/>
      <c r="J40" s="181"/>
      <c r="K40" s="398"/>
    </row>
    <row r="41" spans="1:11" ht="12.75" customHeight="1">
      <c r="A41" s="171"/>
      <c r="B41" s="172"/>
      <c r="C41" s="157" t="s">
        <v>279</v>
      </c>
      <c r="D41" s="171" t="s">
        <v>244</v>
      </c>
      <c r="E41" s="192" t="s">
        <v>259</v>
      </c>
      <c r="F41" s="188" t="s">
        <v>280</v>
      </c>
      <c r="G41" s="185" t="s">
        <v>235</v>
      </c>
      <c r="H41" s="186"/>
      <c r="I41" s="186" t="s">
        <v>38</v>
      </c>
      <c r="J41" s="186" t="s">
        <v>236</v>
      </c>
      <c r="K41" s="414" t="s">
        <v>188</v>
      </c>
    </row>
    <row r="42" spans="1:11" ht="12.75" customHeight="1">
      <c r="A42" s="171"/>
      <c r="B42" s="172"/>
      <c r="C42" s="157"/>
      <c r="D42" s="171"/>
      <c r="E42" s="173" t="s">
        <v>269</v>
      </c>
      <c r="F42" s="174"/>
      <c r="G42" s="176"/>
      <c r="H42" s="176"/>
      <c r="I42" s="176"/>
      <c r="J42" s="176"/>
      <c r="K42" s="397"/>
    </row>
    <row r="43" spans="1:11" ht="12.75" customHeight="1">
      <c r="A43" s="158"/>
      <c r="B43" s="172"/>
      <c r="C43" s="153"/>
      <c r="D43" s="171"/>
      <c r="E43" s="173" t="s">
        <v>270</v>
      </c>
      <c r="F43" s="197"/>
      <c r="G43" s="198"/>
      <c r="H43" s="198"/>
      <c r="I43" s="198"/>
      <c r="J43" s="198"/>
      <c r="K43" s="397"/>
    </row>
    <row r="44" spans="1:11" ht="12.75" customHeight="1">
      <c r="A44" s="158"/>
      <c r="B44" s="172"/>
      <c r="C44" s="153"/>
      <c r="D44" s="171"/>
      <c r="E44" s="173" t="s">
        <v>235</v>
      </c>
      <c r="F44" s="195" t="s">
        <v>281</v>
      </c>
      <c r="G44" s="199" t="s">
        <v>235</v>
      </c>
      <c r="H44" s="200"/>
      <c r="I44" s="200" t="s">
        <v>38</v>
      </c>
      <c r="J44" s="200" t="s">
        <v>236</v>
      </c>
      <c r="K44" s="397"/>
    </row>
    <row r="45" spans="1:11" ht="12.75" customHeight="1">
      <c r="A45" s="158"/>
      <c r="B45" s="172"/>
      <c r="C45" s="153"/>
      <c r="D45" s="171"/>
      <c r="E45" s="201"/>
      <c r="F45" s="184"/>
      <c r="G45" s="185"/>
      <c r="H45" s="186"/>
      <c r="I45" s="186"/>
      <c r="J45" s="186"/>
      <c r="K45" s="397"/>
    </row>
    <row r="46" spans="1:11" ht="12.75" customHeight="1">
      <c r="A46" s="158"/>
      <c r="B46" s="172"/>
      <c r="C46" s="153"/>
      <c r="D46" s="171"/>
      <c r="E46" s="201"/>
      <c r="F46" s="179"/>
      <c r="G46" s="180"/>
      <c r="H46" s="181"/>
      <c r="I46" s="181"/>
      <c r="J46" s="181"/>
      <c r="K46" s="397"/>
    </row>
    <row r="47" spans="1:11" ht="12.75" customHeight="1">
      <c r="A47" s="158"/>
      <c r="B47" s="172"/>
      <c r="C47" s="202"/>
      <c r="D47" s="171"/>
      <c r="E47" s="201"/>
      <c r="F47" s="184" t="s">
        <v>282</v>
      </c>
      <c r="G47" s="199" t="s">
        <v>235</v>
      </c>
      <c r="H47" s="200"/>
      <c r="I47" s="200" t="s">
        <v>38</v>
      </c>
      <c r="J47" s="200" t="s">
        <v>236</v>
      </c>
      <c r="K47" s="397"/>
    </row>
    <row r="48" spans="1:11" ht="12.75" customHeight="1">
      <c r="A48" s="158"/>
      <c r="B48" s="172"/>
      <c r="C48" s="202"/>
      <c r="D48" s="171"/>
      <c r="E48" s="201"/>
      <c r="F48" s="184"/>
      <c r="G48" s="185"/>
      <c r="H48" s="186"/>
      <c r="I48" s="186"/>
      <c r="J48" s="186"/>
      <c r="K48" s="397"/>
    </row>
    <row r="49" spans="1:11" ht="12.75" customHeight="1">
      <c r="A49" s="158"/>
      <c r="B49" s="172"/>
      <c r="C49" s="203"/>
      <c r="D49" s="177"/>
      <c r="E49" s="178"/>
      <c r="F49" s="204"/>
      <c r="G49" s="205"/>
      <c r="H49" s="206"/>
      <c r="I49" s="206"/>
      <c r="J49" s="206"/>
      <c r="K49" s="398"/>
    </row>
    <row r="50" spans="1:11" ht="12.75" customHeight="1">
      <c r="A50" s="158"/>
      <c r="B50" s="172"/>
      <c r="C50" s="153" t="s">
        <v>283</v>
      </c>
      <c r="D50" s="171" t="s">
        <v>244</v>
      </c>
      <c r="E50" s="192" t="s">
        <v>259</v>
      </c>
      <c r="F50" s="184" t="s">
        <v>280</v>
      </c>
      <c r="G50" s="199" t="s">
        <v>235</v>
      </c>
      <c r="H50" s="200"/>
      <c r="I50" s="200" t="s">
        <v>38</v>
      </c>
      <c r="J50" s="200" t="s">
        <v>236</v>
      </c>
      <c r="K50" s="414" t="s">
        <v>188</v>
      </c>
    </row>
    <row r="51" spans="1:11" ht="12.75" customHeight="1">
      <c r="A51" s="158"/>
      <c r="B51" s="172"/>
      <c r="C51" s="153"/>
      <c r="D51" s="171"/>
      <c r="E51" s="173" t="s">
        <v>269</v>
      </c>
      <c r="F51" s="184"/>
      <c r="G51" s="185"/>
      <c r="H51" s="186"/>
      <c r="I51" s="186"/>
      <c r="J51" s="186"/>
      <c r="K51" s="397"/>
    </row>
    <row r="52" spans="1:11" ht="12.75" customHeight="1">
      <c r="A52" s="158"/>
      <c r="B52" s="172"/>
      <c r="C52" s="153"/>
      <c r="D52" s="171"/>
      <c r="E52" s="173" t="s">
        <v>270</v>
      </c>
      <c r="F52" s="188"/>
      <c r="G52" s="189"/>
      <c r="H52" s="190"/>
      <c r="I52" s="190"/>
      <c r="J52" s="190"/>
      <c r="K52" s="397"/>
    </row>
    <row r="53" spans="1:11" ht="12.75" customHeight="1">
      <c r="A53" s="158"/>
      <c r="B53" s="172"/>
      <c r="C53" s="153"/>
      <c r="D53" s="171"/>
      <c r="E53" s="173" t="s">
        <v>235</v>
      </c>
      <c r="F53" s="195" t="s">
        <v>284</v>
      </c>
      <c r="G53" s="199" t="s">
        <v>235</v>
      </c>
      <c r="H53" s="200"/>
      <c r="I53" s="200" t="s">
        <v>38</v>
      </c>
      <c r="J53" s="200" t="s">
        <v>236</v>
      </c>
      <c r="K53" s="397"/>
    </row>
    <row r="54" spans="1:11" ht="12.75" customHeight="1">
      <c r="A54" s="158"/>
      <c r="B54" s="172"/>
      <c r="C54" s="153"/>
      <c r="D54" s="171"/>
      <c r="E54" s="201"/>
      <c r="F54" s="174"/>
      <c r="G54" s="175"/>
      <c r="H54" s="176"/>
      <c r="I54" s="176"/>
      <c r="J54" s="176"/>
      <c r="K54" s="397"/>
    </row>
    <row r="55" spans="1:11" ht="12.75" customHeight="1">
      <c r="A55" s="158"/>
      <c r="B55" s="172"/>
      <c r="C55" s="153"/>
      <c r="D55" s="171"/>
      <c r="E55" s="201"/>
      <c r="F55" s="179"/>
      <c r="G55" s="180"/>
      <c r="H55" s="181"/>
      <c r="I55" s="181"/>
      <c r="J55" s="181"/>
      <c r="K55" s="397"/>
    </row>
    <row r="56" spans="1:11" ht="12.75" customHeight="1">
      <c r="A56" s="158"/>
      <c r="B56" s="172"/>
      <c r="C56" s="153"/>
      <c r="D56" s="171"/>
      <c r="E56" s="201"/>
      <c r="F56" s="184" t="s">
        <v>285</v>
      </c>
      <c r="G56" s="185" t="s">
        <v>235</v>
      </c>
      <c r="H56" s="185" t="s">
        <v>235</v>
      </c>
      <c r="I56" s="186" t="s">
        <v>38</v>
      </c>
      <c r="J56" s="186" t="s">
        <v>236</v>
      </c>
      <c r="K56" s="397"/>
    </row>
    <row r="57" spans="1:11" ht="12.75" customHeight="1">
      <c r="A57" s="158"/>
      <c r="B57" s="172"/>
      <c r="C57" s="153"/>
      <c r="D57" s="171"/>
      <c r="E57" s="201"/>
      <c r="F57" s="174"/>
      <c r="G57" s="176"/>
      <c r="H57" s="176"/>
      <c r="I57" s="176"/>
      <c r="J57" s="176"/>
      <c r="K57" s="397"/>
    </row>
    <row r="58" spans="1:11" ht="12.75" customHeight="1" thickBot="1">
      <c r="A58" s="161"/>
      <c r="B58" s="207"/>
      <c r="C58" s="208"/>
      <c r="D58" s="159"/>
      <c r="E58" s="209"/>
      <c r="F58" s="210"/>
      <c r="G58" s="211"/>
      <c r="H58" s="211"/>
      <c r="I58" s="211"/>
      <c r="J58" s="211"/>
      <c r="K58" s="415"/>
    </row>
    <row r="59" spans="1:14" ht="14.25" customHeight="1">
      <c r="A59" s="153"/>
      <c r="B59" s="152"/>
      <c r="C59" s="153"/>
      <c r="D59" s="153"/>
      <c r="E59" s="152"/>
      <c r="F59" s="152"/>
      <c r="G59" s="153"/>
      <c r="H59" s="153"/>
      <c r="I59" s="153"/>
      <c r="J59" s="153"/>
      <c r="K59" s="154" t="s">
        <v>286</v>
      </c>
      <c r="N59" s="140"/>
    </row>
    <row r="60" spans="1:14" ht="12.75" customHeight="1">
      <c r="A60" s="153"/>
      <c r="B60" s="152"/>
      <c r="C60" s="153"/>
      <c r="D60" s="153"/>
      <c r="E60" s="152"/>
      <c r="F60" s="152"/>
      <c r="G60" s="153"/>
      <c r="H60" s="153"/>
      <c r="I60" s="153"/>
      <c r="J60" s="153"/>
      <c r="K60" s="154"/>
      <c r="N60" s="140"/>
    </row>
    <row r="61" spans="1:14" ht="12.75" customHeight="1">
      <c r="A61" s="153"/>
      <c r="B61" s="152"/>
      <c r="C61" s="153"/>
      <c r="D61" s="153"/>
      <c r="E61" s="152"/>
      <c r="F61" s="152"/>
      <c r="G61" s="153"/>
      <c r="H61" s="153"/>
      <c r="I61" s="153"/>
      <c r="J61" s="153"/>
      <c r="K61" s="154"/>
      <c r="N61" s="140"/>
    </row>
    <row r="62" spans="1:14" ht="12.75" customHeight="1">
      <c r="A62" s="153"/>
      <c r="B62" s="152"/>
      <c r="C62" s="153"/>
      <c r="D62" s="153"/>
      <c r="E62" s="152"/>
      <c r="F62" s="152"/>
      <c r="G62" s="153"/>
      <c r="H62" s="153"/>
      <c r="I62" s="153"/>
      <c r="J62" s="153"/>
      <c r="K62" s="154"/>
      <c r="N62" s="140"/>
    </row>
    <row r="63" spans="1:14" ht="12.75" customHeight="1">
      <c r="A63" s="153"/>
      <c r="B63" s="152"/>
      <c r="C63" s="153"/>
      <c r="D63" s="153"/>
      <c r="E63" s="152"/>
      <c r="F63" s="152"/>
      <c r="G63" s="153"/>
      <c r="H63" s="153"/>
      <c r="I63" s="153"/>
      <c r="J63" s="153"/>
      <c r="K63" s="154"/>
      <c r="N63" s="140"/>
    </row>
    <row r="64" spans="1:14" ht="12.75" customHeight="1">
      <c r="A64" s="153"/>
      <c r="B64" s="152"/>
      <c r="C64" s="153"/>
      <c r="D64" s="153"/>
      <c r="E64" s="152"/>
      <c r="F64" s="152"/>
      <c r="G64" s="153"/>
      <c r="H64" s="153"/>
      <c r="I64" s="153"/>
      <c r="J64" s="153"/>
      <c r="K64" s="154"/>
      <c r="N64" s="140"/>
    </row>
    <row r="65" spans="1:14" ht="12.75" customHeight="1">
      <c r="A65" s="153"/>
      <c r="B65" s="152"/>
      <c r="C65" s="153"/>
      <c r="D65" s="153"/>
      <c r="E65" s="152"/>
      <c r="F65" s="152"/>
      <c r="G65" s="153"/>
      <c r="H65" s="153"/>
      <c r="I65" s="153"/>
      <c r="J65" s="153"/>
      <c r="K65" s="154"/>
      <c r="N65" s="140"/>
    </row>
    <row r="66" spans="1:14" ht="12.75" customHeight="1">
      <c r="A66" s="153"/>
      <c r="B66" s="152"/>
      <c r="C66" s="153"/>
      <c r="D66" s="153"/>
      <c r="E66" s="152"/>
      <c r="F66" s="152"/>
      <c r="G66" s="153"/>
      <c r="H66" s="153"/>
      <c r="I66" s="153"/>
      <c r="J66" s="153"/>
      <c r="K66" s="154"/>
      <c r="N66" s="140"/>
    </row>
    <row r="67" spans="1:14" ht="12.75" customHeight="1">
      <c r="A67" s="153"/>
      <c r="B67" s="152"/>
      <c r="C67" s="153"/>
      <c r="D67" s="153"/>
      <c r="E67" s="152"/>
      <c r="F67" s="152"/>
      <c r="G67" s="153"/>
      <c r="H67" s="153"/>
      <c r="I67" s="153"/>
      <c r="J67" s="153"/>
      <c r="K67" s="154"/>
      <c r="N67" s="140"/>
    </row>
    <row r="68" spans="1:14" ht="12.75" customHeight="1">
      <c r="A68" s="153"/>
      <c r="B68" s="152"/>
      <c r="C68" s="153"/>
      <c r="D68" s="153"/>
      <c r="E68" s="152"/>
      <c r="F68" s="152"/>
      <c r="G68" s="153"/>
      <c r="H68" s="153"/>
      <c r="I68" s="153"/>
      <c r="J68" s="153"/>
      <c r="K68" s="154"/>
      <c r="N68" s="140"/>
    </row>
    <row r="69" spans="1:14" ht="12.75" customHeight="1">
      <c r="A69" s="153"/>
      <c r="B69" s="152"/>
      <c r="C69" s="153"/>
      <c r="D69" s="153"/>
      <c r="E69" s="152"/>
      <c r="F69" s="152"/>
      <c r="G69" s="153"/>
      <c r="H69" s="153"/>
      <c r="I69" s="153"/>
      <c r="J69" s="153"/>
      <c r="K69" s="154"/>
      <c r="N69" s="140"/>
    </row>
    <row r="70" spans="1:14" ht="12.75" customHeight="1">
      <c r="A70" s="153"/>
      <c r="B70" s="152"/>
      <c r="C70" s="153"/>
      <c r="D70" s="153"/>
      <c r="E70" s="152"/>
      <c r="F70" s="152"/>
      <c r="G70" s="153"/>
      <c r="H70" s="153"/>
      <c r="I70" s="153"/>
      <c r="J70" s="153"/>
      <c r="K70" s="154"/>
      <c r="N70" s="140"/>
    </row>
    <row r="71" spans="1:14" ht="12.75" customHeight="1">
      <c r="A71" s="153"/>
      <c r="B71" s="152"/>
      <c r="C71" s="153"/>
      <c r="D71" s="153"/>
      <c r="E71" s="152"/>
      <c r="F71" s="152"/>
      <c r="G71" s="153"/>
      <c r="H71" s="153"/>
      <c r="I71" s="153"/>
      <c r="J71" s="153"/>
      <c r="K71" s="154"/>
      <c r="N71" s="140"/>
    </row>
    <row r="72" spans="1:14" ht="12.75" customHeight="1">
      <c r="A72" s="153"/>
      <c r="B72" s="152"/>
      <c r="C72" s="153"/>
      <c r="D72" s="153"/>
      <c r="E72" s="152"/>
      <c r="F72" s="152"/>
      <c r="G72" s="153"/>
      <c r="H72" s="153"/>
      <c r="I72" s="153"/>
      <c r="J72" s="153"/>
      <c r="K72" s="154"/>
      <c r="N72" s="140"/>
    </row>
    <row r="73" spans="1:11" ht="12.75" customHeight="1">
      <c r="A73" s="152"/>
      <c r="B73" s="152"/>
      <c r="C73" s="153"/>
      <c r="D73" s="152"/>
      <c r="E73" s="154"/>
      <c r="F73" s="386" t="s">
        <v>221</v>
      </c>
      <c r="G73" s="386"/>
      <c r="H73" s="386"/>
      <c r="I73" s="386"/>
      <c r="J73" s="386"/>
      <c r="K73" s="386"/>
    </row>
    <row r="74" spans="1:11" ht="12.75" customHeight="1" thickBot="1">
      <c r="A74" s="152"/>
      <c r="B74" s="155"/>
      <c r="C74" s="153"/>
      <c r="D74" s="153"/>
      <c r="E74" s="152"/>
      <c r="F74" s="152"/>
      <c r="G74" s="152"/>
      <c r="H74" s="156"/>
      <c r="I74" s="156"/>
      <c r="J74" s="387" t="s">
        <v>222</v>
      </c>
      <c r="K74" s="387"/>
    </row>
    <row r="75" spans="1:11" ht="12.75" customHeight="1">
      <c r="A75" s="388"/>
      <c r="B75" s="399" t="s">
        <v>223</v>
      </c>
      <c r="C75" s="402" t="s">
        <v>224</v>
      </c>
      <c r="D75" s="405" t="s">
        <v>225</v>
      </c>
      <c r="E75" s="406"/>
      <c r="F75" s="405" t="s">
        <v>226</v>
      </c>
      <c r="G75" s="406"/>
      <c r="H75" s="406"/>
      <c r="I75" s="406"/>
      <c r="J75" s="406"/>
      <c r="K75" s="407"/>
    </row>
    <row r="76" spans="1:11" ht="12.75" customHeight="1">
      <c r="A76" s="389"/>
      <c r="B76" s="400"/>
      <c r="C76" s="403"/>
      <c r="D76" s="158" t="s">
        <v>227</v>
      </c>
      <c r="E76" s="408" t="s">
        <v>228</v>
      </c>
      <c r="F76" s="410" t="s">
        <v>229</v>
      </c>
      <c r="G76" s="412" t="s">
        <v>230</v>
      </c>
      <c r="H76" s="413"/>
      <c r="I76" s="413"/>
      <c r="J76" s="348" t="s">
        <v>183</v>
      </c>
      <c r="K76" s="349"/>
    </row>
    <row r="77" spans="1:11" ht="12.75" customHeight="1" thickBot="1">
      <c r="A77" s="390"/>
      <c r="B77" s="401"/>
      <c r="C77" s="404"/>
      <c r="D77" s="159" t="s">
        <v>231</v>
      </c>
      <c r="E77" s="409"/>
      <c r="F77" s="411"/>
      <c r="G77" s="162" t="s">
        <v>232</v>
      </c>
      <c r="H77" s="163" t="s">
        <v>233</v>
      </c>
      <c r="I77" s="162" t="s">
        <v>234</v>
      </c>
      <c r="J77" s="130"/>
      <c r="K77" s="47"/>
    </row>
    <row r="78" spans="1:11" ht="12.75" customHeight="1">
      <c r="A78" s="164" t="s">
        <v>246</v>
      </c>
      <c r="B78" s="165" t="s">
        <v>251</v>
      </c>
      <c r="C78" s="166" t="s">
        <v>287</v>
      </c>
      <c r="D78" s="171" t="s">
        <v>244</v>
      </c>
      <c r="E78" s="192" t="s">
        <v>259</v>
      </c>
      <c r="F78" s="168" t="s">
        <v>288</v>
      </c>
      <c r="G78" s="169" t="s">
        <v>235</v>
      </c>
      <c r="H78" s="170"/>
      <c r="I78" s="170" t="s">
        <v>235</v>
      </c>
      <c r="J78" s="170" t="s">
        <v>236</v>
      </c>
      <c r="K78" s="396" t="s">
        <v>188</v>
      </c>
    </row>
    <row r="79" spans="1:11" ht="12.75" customHeight="1">
      <c r="A79" s="171" t="s">
        <v>247</v>
      </c>
      <c r="B79" s="172" t="s">
        <v>248</v>
      </c>
      <c r="C79" s="212"/>
      <c r="D79" s="171"/>
      <c r="E79" s="173" t="s">
        <v>269</v>
      </c>
      <c r="F79" s="174"/>
      <c r="G79" s="175"/>
      <c r="H79" s="176"/>
      <c r="I79" s="176"/>
      <c r="J79" s="176"/>
      <c r="K79" s="397"/>
    </row>
    <row r="80" spans="1:11" ht="12.75" customHeight="1">
      <c r="A80" s="171" t="s">
        <v>249</v>
      </c>
      <c r="B80" s="172" t="s">
        <v>243</v>
      </c>
      <c r="C80" s="212"/>
      <c r="D80" s="171"/>
      <c r="E80" s="173" t="s">
        <v>270</v>
      </c>
      <c r="F80" s="179"/>
      <c r="G80" s="180"/>
      <c r="H80" s="181"/>
      <c r="I80" s="181"/>
      <c r="J80" s="181"/>
      <c r="K80" s="397"/>
    </row>
    <row r="81" spans="1:11" ht="12.75" customHeight="1">
      <c r="A81" s="171" t="s">
        <v>250</v>
      </c>
      <c r="B81" s="182" t="s">
        <v>318</v>
      </c>
      <c r="C81" s="212"/>
      <c r="D81" s="171"/>
      <c r="E81" s="213" t="s">
        <v>289</v>
      </c>
      <c r="F81" s="184" t="s">
        <v>290</v>
      </c>
      <c r="G81" s="185" t="s">
        <v>235</v>
      </c>
      <c r="H81" s="185"/>
      <c r="I81" s="185" t="s">
        <v>235</v>
      </c>
      <c r="J81" s="186" t="s">
        <v>236</v>
      </c>
      <c r="K81" s="397"/>
    </row>
    <row r="82" spans="1:11" ht="12.75" customHeight="1">
      <c r="A82" s="171" t="s">
        <v>237</v>
      </c>
      <c r="B82" s="182"/>
      <c r="C82" s="212"/>
      <c r="D82" s="171"/>
      <c r="E82" s="213" t="s">
        <v>291</v>
      </c>
      <c r="F82" s="188"/>
      <c r="G82" s="189"/>
      <c r="H82" s="190"/>
      <c r="I82" s="190"/>
      <c r="J82" s="190"/>
      <c r="K82" s="397"/>
    </row>
    <row r="83" spans="1:11" ht="12.75" customHeight="1">
      <c r="A83" s="171" t="s">
        <v>238</v>
      </c>
      <c r="B83" s="172"/>
      <c r="C83" s="212"/>
      <c r="D83" s="171"/>
      <c r="E83" s="173" t="s">
        <v>235</v>
      </c>
      <c r="F83" s="179"/>
      <c r="G83" s="180"/>
      <c r="H83" s="181"/>
      <c r="I83" s="181"/>
      <c r="J83" s="181"/>
      <c r="K83" s="397"/>
    </row>
    <row r="84" spans="1:11" ht="12.75" customHeight="1">
      <c r="A84" s="171" t="s">
        <v>239</v>
      </c>
      <c r="B84" s="172"/>
      <c r="C84" s="212"/>
      <c r="D84" s="171"/>
      <c r="E84" s="173"/>
      <c r="F84" s="195" t="s">
        <v>292</v>
      </c>
      <c r="G84" s="185" t="s">
        <v>235</v>
      </c>
      <c r="H84" s="185" t="s">
        <v>235</v>
      </c>
      <c r="I84" s="186" t="s">
        <v>38</v>
      </c>
      <c r="J84" s="186" t="s">
        <v>236</v>
      </c>
      <c r="K84" s="397"/>
    </row>
    <row r="85" spans="1:11" ht="12.75" customHeight="1">
      <c r="A85" s="171" t="s">
        <v>240</v>
      </c>
      <c r="B85" s="172"/>
      <c r="C85" s="212"/>
      <c r="D85" s="171"/>
      <c r="E85" s="173"/>
      <c r="F85" s="188"/>
      <c r="G85" s="189"/>
      <c r="H85" s="190"/>
      <c r="I85" s="190"/>
      <c r="J85" s="190"/>
      <c r="K85" s="397"/>
    </row>
    <row r="86" spans="1:11" ht="12.75" customHeight="1">
      <c r="A86" s="171" t="s">
        <v>241</v>
      </c>
      <c r="B86" s="172"/>
      <c r="C86" s="212"/>
      <c r="D86" s="171"/>
      <c r="E86" s="173"/>
      <c r="F86" s="179"/>
      <c r="G86" s="180"/>
      <c r="H86" s="181"/>
      <c r="I86" s="181"/>
      <c r="J86" s="181"/>
      <c r="K86" s="397"/>
    </row>
    <row r="87" spans="1:11" ht="12.75" customHeight="1">
      <c r="A87" s="171" t="s">
        <v>242</v>
      </c>
      <c r="B87" s="172"/>
      <c r="C87" s="157"/>
      <c r="D87" s="171"/>
      <c r="E87" s="173"/>
      <c r="F87" s="184" t="s">
        <v>293</v>
      </c>
      <c r="G87" s="185" t="s">
        <v>235</v>
      </c>
      <c r="H87" s="185"/>
      <c r="I87" s="186" t="s">
        <v>235</v>
      </c>
      <c r="J87" s="186" t="s">
        <v>236</v>
      </c>
      <c r="K87" s="397"/>
    </row>
    <row r="88" spans="1:11" ht="12.75" customHeight="1">
      <c r="A88" s="171"/>
      <c r="B88" s="172"/>
      <c r="C88" s="157"/>
      <c r="D88" s="171"/>
      <c r="E88" s="173"/>
      <c r="F88" s="174"/>
      <c r="G88" s="175"/>
      <c r="H88" s="176"/>
      <c r="I88" s="176"/>
      <c r="J88" s="176"/>
      <c r="K88" s="397"/>
    </row>
    <row r="89" spans="1:11" ht="12.75" customHeight="1">
      <c r="A89" s="171"/>
      <c r="B89" s="172"/>
      <c r="C89" s="157"/>
      <c r="D89" s="171"/>
      <c r="E89" s="173"/>
      <c r="F89" s="179"/>
      <c r="G89" s="180"/>
      <c r="H89" s="181"/>
      <c r="I89" s="181"/>
      <c r="J89" s="181"/>
      <c r="K89" s="397"/>
    </row>
    <row r="90" spans="1:11" ht="12.75" customHeight="1">
      <c r="A90" s="171"/>
      <c r="B90" s="172"/>
      <c r="C90" s="214"/>
      <c r="D90" s="171"/>
      <c r="E90" s="173"/>
      <c r="F90" s="184" t="s">
        <v>294</v>
      </c>
      <c r="G90" s="185" t="s">
        <v>235</v>
      </c>
      <c r="H90" s="185"/>
      <c r="I90" s="186" t="s">
        <v>235</v>
      </c>
      <c r="J90" s="186" t="s">
        <v>236</v>
      </c>
      <c r="K90" s="397"/>
    </row>
    <row r="91" spans="1:11" ht="12.75" customHeight="1">
      <c r="A91" s="171"/>
      <c r="B91" s="172"/>
      <c r="C91" s="214"/>
      <c r="D91" s="171"/>
      <c r="E91" s="172"/>
      <c r="F91" s="188" t="s">
        <v>295</v>
      </c>
      <c r="G91" s="189"/>
      <c r="H91" s="190"/>
      <c r="I91" s="190"/>
      <c r="J91" s="190"/>
      <c r="K91" s="397"/>
    </row>
    <row r="92" spans="1:11" ht="12.75" customHeight="1">
      <c r="A92" s="171"/>
      <c r="B92" s="172"/>
      <c r="C92" s="214"/>
      <c r="D92" s="171"/>
      <c r="E92" s="173"/>
      <c r="F92" s="179"/>
      <c r="G92" s="180"/>
      <c r="H92" s="181"/>
      <c r="I92" s="181"/>
      <c r="J92" s="181"/>
      <c r="K92" s="397"/>
    </row>
    <row r="93" spans="1:11" ht="12.75" customHeight="1">
      <c r="A93" s="171"/>
      <c r="B93" s="172"/>
      <c r="C93" s="214"/>
      <c r="D93" s="171"/>
      <c r="E93" s="173"/>
      <c r="F93" s="184" t="s">
        <v>296</v>
      </c>
      <c r="G93" s="185" t="s">
        <v>38</v>
      </c>
      <c r="H93" s="186"/>
      <c r="I93" s="186" t="s">
        <v>38</v>
      </c>
      <c r="J93" s="186" t="s">
        <v>236</v>
      </c>
      <c r="K93" s="397"/>
    </row>
    <row r="94" spans="1:11" ht="12.75" customHeight="1">
      <c r="A94" s="171"/>
      <c r="B94" s="172"/>
      <c r="C94" s="214"/>
      <c r="D94" s="171"/>
      <c r="E94" s="173"/>
      <c r="F94" s="174" t="s">
        <v>297</v>
      </c>
      <c r="G94" s="175"/>
      <c r="H94" s="173"/>
      <c r="I94" s="176"/>
      <c r="J94" s="176"/>
      <c r="K94" s="397"/>
    </row>
    <row r="95" spans="1:11" ht="12.75" customHeight="1">
      <c r="A95" s="171"/>
      <c r="B95" s="172"/>
      <c r="C95" s="187"/>
      <c r="D95" s="171"/>
      <c r="E95" s="173"/>
      <c r="F95" s="179"/>
      <c r="G95" s="180"/>
      <c r="H95" s="181"/>
      <c r="I95" s="181"/>
      <c r="J95" s="181"/>
      <c r="K95" s="397"/>
    </row>
    <row r="96" spans="1:11" ht="12.75" customHeight="1">
      <c r="A96" s="171"/>
      <c r="B96" s="172"/>
      <c r="C96" s="215"/>
      <c r="D96" s="171"/>
      <c r="E96" s="173"/>
      <c r="F96" s="195" t="s">
        <v>298</v>
      </c>
      <c r="G96" s="185" t="s">
        <v>235</v>
      </c>
      <c r="H96" s="186"/>
      <c r="I96" s="186" t="s">
        <v>38</v>
      </c>
      <c r="J96" s="186" t="s">
        <v>236</v>
      </c>
      <c r="K96" s="397"/>
    </row>
    <row r="97" spans="1:11" ht="12.75" customHeight="1">
      <c r="A97" s="171"/>
      <c r="B97" s="172"/>
      <c r="C97" s="157"/>
      <c r="D97" s="171"/>
      <c r="E97" s="173"/>
      <c r="F97" s="174"/>
      <c r="G97" s="175"/>
      <c r="H97" s="176"/>
      <c r="I97" s="176"/>
      <c r="J97" s="176"/>
      <c r="K97" s="397"/>
    </row>
    <row r="98" spans="1:11" ht="12.75" customHeight="1">
      <c r="A98" s="171"/>
      <c r="B98" s="172"/>
      <c r="C98" s="157"/>
      <c r="D98" s="171"/>
      <c r="E98" s="173"/>
      <c r="F98" s="179"/>
      <c r="G98" s="180"/>
      <c r="H98" s="181"/>
      <c r="I98" s="181"/>
      <c r="J98" s="181"/>
      <c r="K98" s="397"/>
    </row>
    <row r="99" spans="1:11" ht="12.75" customHeight="1">
      <c r="A99" s="171"/>
      <c r="B99" s="172"/>
      <c r="C99" s="157"/>
      <c r="D99" s="171"/>
      <c r="E99" s="173"/>
      <c r="F99" s="195" t="s">
        <v>299</v>
      </c>
      <c r="G99" s="185" t="s">
        <v>235</v>
      </c>
      <c r="H99" s="186"/>
      <c r="I99" s="186" t="s">
        <v>38</v>
      </c>
      <c r="J99" s="186" t="s">
        <v>236</v>
      </c>
      <c r="K99" s="397"/>
    </row>
    <row r="100" spans="1:11" ht="12.75" customHeight="1">
      <c r="A100" s="196"/>
      <c r="B100" s="172"/>
      <c r="C100" s="157"/>
      <c r="D100" s="171"/>
      <c r="E100" s="173"/>
      <c r="F100" s="174" t="s">
        <v>300</v>
      </c>
      <c r="G100" s="175"/>
      <c r="H100" s="176"/>
      <c r="I100" s="176"/>
      <c r="J100" s="176"/>
      <c r="K100" s="397"/>
    </row>
    <row r="101" spans="1:11" ht="12.75" customHeight="1">
      <c r="A101" s="171"/>
      <c r="B101" s="172"/>
      <c r="C101" s="191"/>
      <c r="D101" s="171"/>
      <c r="E101" s="178"/>
      <c r="F101" s="179"/>
      <c r="G101" s="180"/>
      <c r="H101" s="181"/>
      <c r="I101" s="181"/>
      <c r="J101" s="181"/>
      <c r="K101" s="398"/>
    </row>
    <row r="102" spans="1:11" ht="12.75" customHeight="1">
      <c r="A102" s="171"/>
      <c r="B102" s="172"/>
      <c r="C102" s="157" t="s">
        <v>301</v>
      </c>
      <c r="D102" s="216" t="s">
        <v>245</v>
      </c>
      <c r="E102" s="192" t="s">
        <v>259</v>
      </c>
      <c r="F102" s="195" t="s">
        <v>302</v>
      </c>
      <c r="G102" s="185" t="s">
        <v>235</v>
      </c>
      <c r="H102" s="186"/>
      <c r="I102" s="186" t="s">
        <v>38</v>
      </c>
      <c r="J102" s="186" t="s">
        <v>236</v>
      </c>
      <c r="K102" s="414" t="s">
        <v>188</v>
      </c>
    </row>
    <row r="103" spans="1:11" ht="12.75" customHeight="1">
      <c r="A103" s="171"/>
      <c r="B103" s="172"/>
      <c r="C103" s="157"/>
      <c r="D103" s="171"/>
      <c r="E103" s="173" t="s">
        <v>269</v>
      </c>
      <c r="F103" s="174"/>
      <c r="G103" s="175"/>
      <c r="H103" s="176"/>
      <c r="I103" s="176"/>
      <c r="J103" s="176"/>
      <c r="K103" s="397"/>
    </row>
    <row r="104" spans="1:11" ht="12.75" customHeight="1">
      <c r="A104" s="171"/>
      <c r="B104" s="172"/>
      <c r="C104" s="157"/>
      <c r="D104" s="171"/>
      <c r="E104" s="173" t="s">
        <v>270</v>
      </c>
      <c r="F104" s="179"/>
      <c r="G104" s="180"/>
      <c r="H104" s="181"/>
      <c r="I104" s="181"/>
      <c r="J104" s="181"/>
      <c r="K104" s="397"/>
    </row>
    <row r="105" spans="1:11" ht="12.75" customHeight="1">
      <c r="A105" s="171"/>
      <c r="B105" s="172"/>
      <c r="C105" s="157"/>
      <c r="D105" s="171"/>
      <c r="E105" s="217" t="s">
        <v>291</v>
      </c>
      <c r="F105" s="195" t="s">
        <v>303</v>
      </c>
      <c r="G105" s="185" t="s">
        <v>235</v>
      </c>
      <c r="H105" s="185"/>
      <c r="I105" s="186" t="s">
        <v>38</v>
      </c>
      <c r="J105" s="186" t="s">
        <v>236</v>
      </c>
      <c r="K105" s="397"/>
    </row>
    <row r="106" spans="1:11" ht="12.75" customHeight="1">
      <c r="A106" s="171"/>
      <c r="B106" s="172"/>
      <c r="C106" s="157"/>
      <c r="D106" s="171"/>
      <c r="E106" s="173" t="s">
        <v>289</v>
      </c>
      <c r="F106" s="174"/>
      <c r="G106" s="175"/>
      <c r="H106" s="176"/>
      <c r="I106" s="176"/>
      <c r="J106" s="176"/>
      <c r="K106" s="397"/>
    </row>
    <row r="107" spans="1:11" ht="12.75" customHeight="1">
      <c r="A107" s="171"/>
      <c r="B107" s="172"/>
      <c r="C107" s="157"/>
      <c r="D107" s="171"/>
      <c r="E107" s="173" t="s">
        <v>235</v>
      </c>
      <c r="F107" s="179"/>
      <c r="G107" s="180"/>
      <c r="H107" s="181"/>
      <c r="I107" s="181"/>
      <c r="J107" s="181"/>
      <c r="K107" s="397"/>
    </row>
    <row r="108" spans="1:11" ht="12.75" customHeight="1">
      <c r="A108" s="171"/>
      <c r="B108" s="172"/>
      <c r="C108" s="157"/>
      <c r="D108" s="171"/>
      <c r="E108" s="173"/>
      <c r="F108" s="195" t="s">
        <v>304</v>
      </c>
      <c r="G108" s="185" t="s">
        <v>235</v>
      </c>
      <c r="H108" s="186"/>
      <c r="I108" s="186" t="s">
        <v>38</v>
      </c>
      <c r="J108" s="186" t="s">
        <v>236</v>
      </c>
      <c r="K108" s="397"/>
    </row>
    <row r="109" spans="1:11" ht="12.75" customHeight="1">
      <c r="A109" s="171"/>
      <c r="B109" s="172"/>
      <c r="C109" s="157"/>
      <c r="D109" s="171"/>
      <c r="E109" s="173"/>
      <c r="F109" s="174" t="s">
        <v>305</v>
      </c>
      <c r="G109" s="175"/>
      <c r="H109" s="176"/>
      <c r="I109" s="176"/>
      <c r="J109" s="176"/>
      <c r="K109" s="397"/>
    </row>
    <row r="110" spans="1:11" ht="12.75" customHeight="1">
      <c r="A110" s="171"/>
      <c r="B110" s="172"/>
      <c r="C110" s="191"/>
      <c r="D110" s="177"/>
      <c r="E110" s="178"/>
      <c r="F110" s="179" t="s">
        <v>306</v>
      </c>
      <c r="G110" s="180"/>
      <c r="H110" s="181"/>
      <c r="I110" s="181"/>
      <c r="J110" s="181"/>
      <c r="K110" s="398"/>
    </row>
    <row r="111" spans="1:11" ht="12.75" customHeight="1">
      <c r="A111" s="171"/>
      <c r="B111" s="172"/>
      <c r="C111" s="157" t="s">
        <v>307</v>
      </c>
      <c r="D111" s="216" t="s">
        <v>245</v>
      </c>
      <c r="E111" s="192" t="s">
        <v>259</v>
      </c>
      <c r="F111" s="184" t="s">
        <v>308</v>
      </c>
      <c r="G111" s="185" t="s">
        <v>235</v>
      </c>
      <c r="H111" s="186"/>
      <c r="I111" s="186" t="s">
        <v>38</v>
      </c>
      <c r="J111" s="186" t="s">
        <v>236</v>
      </c>
      <c r="K111" s="414" t="s">
        <v>188</v>
      </c>
    </row>
    <row r="112" spans="1:11" ht="12.75" customHeight="1">
      <c r="A112" s="171"/>
      <c r="B112" s="172"/>
      <c r="C112" s="157"/>
      <c r="D112" s="171"/>
      <c r="E112" s="173" t="s">
        <v>269</v>
      </c>
      <c r="F112" s="174"/>
      <c r="G112" s="175"/>
      <c r="H112" s="176"/>
      <c r="I112" s="176"/>
      <c r="J112" s="176"/>
      <c r="K112" s="397"/>
    </row>
    <row r="113" spans="1:11" ht="12.75" customHeight="1">
      <c r="A113" s="171"/>
      <c r="B113" s="172"/>
      <c r="C113" s="157"/>
      <c r="D113" s="171"/>
      <c r="E113" s="173" t="s">
        <v>270</v>
      </c>
      <c r="F113" s="179"/>
      <c r="G113" s="180"/>
      <c r="H113" s="181"/>
      <c r="I113" s="181"/>
      <c r="J113" s="181"/>
      <c r="K113" s="397"/>
    </row>
    <row r="114" spans="1:11" ht="12.75" customHeight="1">
      <c r="A114" s="171"/>
      <c r="B114" s="172"/>
      <c r="C114" s="157"/>
      <c r="D114" s="171"/>
      <c r="E114" s="217" t="s">
        <v>291</v>
      </c>
      <c r="F114" s="188" t="s">
        <v>309</v>
      </c>
      <c r="G114" s="185" t="s">
        <v>235</v>
      </c>
      <c r="H114" s="186"/>
      <c r="I114" s="186" t="s">
        <v>38</v>
      </c>
      <c r="J114" s="186" t="s">
        <v>236</v>
      </c>
      <c r="K114" s="397"/>
    </row>
    <row r="115" spans="1:11" ht="12.75" customHeight="1">
      <c r="A115" s="171"/>
      <c r="B115" s="172"/>
      <c r="C115" s="157"/>
      <c r="D115" s="171"/>
      <c r="E115" s="173" t="s">
        <v>235</v>
      </c>
      <c r="F115" s="174" t="s">
        <v>310</v>
      </c>
      <c r="G115" s="176"/>
      <c r="H115" s="176"/>
      <c r="I115" s="176"/>
      <c r="J115" s="176"/>
      <c r="K115" s="397"/>
    </row>
    <row r="116" spans="1:11" ht="12.75" customHeight="1">
      <c r="A116" s="158"/>
      <c r="B116" s="172"/>
      <c r="C116" s="153"/>
      <c r="D116" s="171"/>
      <c r="E116" s="173"/>
      <c r="F116" s="197"/>
      <c r="G116" s="198"/>
      <c r="H116" s="198"/>
      <c r="I116" s="198"/>
      <c r="J116" s="198"/>
      <c r="K116" s="397"/>
    </row>
    <row r="117" spans="1:11" ht="12.75" customHeight="1">
      <c r="A117" s="158"/>
      <c r="B117" s="172"/>
      <c r="C117" s="153"/>
      <c r="D117" s="171"/>
      <c r="E117" s="173"/>
      <c r="F117" s="195" t="s">
        <v>311</v>
      </c>
      <c r="G117" s="199" t="s">
        <v>235</v>
      </c>
      <c r="H117" s="200"/>
      <c r="I117" s="200" t="s">
        <v>38</v>
      </c>
      <c r="J117" s="200" t="s">
        <v>236</v>
      </c>
      <c r="K117" s="397"/>
    </row>
    <row r="118" spans="1:11" ht="12.75" customHeight="1">
      <c r="A118" s="158"/>
      <c r="B118" s="172"/>
      <c r="C118" s="153"/>
      <c r="D118" s="171"/>
      <c r="E118" s="201"/>
      <c r="F118" s="184" t="s">
        <v>312</v>
      </c>
      <c r="G118" s="185"/>
      <c r="H118" s="186"/>
      <c r="I118" s="186"/>
      <c r="J118" s="186"/>
      <c r="K118" s="397"/>
    </row>
    <row r="119" spans="1:11" ht="12.75" customHeight="1">
      <c r="A119" s="158"/>
      <c r="B119" s="172"/>
      <c r="C119" s="153"/>
      <c r="D119" s="171"/>
      <c r="E119" s="201"/>
      <c r="F119" s="179"/>
      <c r="G119" s="180"/>
      <c r="H119" s="181"/>
      <c r="I119" s="181"/>
      <c r="J119" s="181"/>
      <c r="K119" s="397"/>
    </row>
    <row r="120" spans="1:11" ht="12.75" customHeight="1">
      <c r="A120" s="158"/>
      <c r="B120" s="172"/>
      <c r="C120" s="202"/>
      <c r="D120" s="171"/>
      <c r="E120" s="201"/>
      <c r="F120" s="184" t="s">
        <v>313</v>
      </c>
      <c r="G120" s="199" t="s">
        <v>235</v>
      </c>
      <c r="H120" s="200"/>
      <c r="I120" s="200" t="s">
        <v>38</v>
      </c>
      <c r="J120" s="200" t="s">
        <v>236</v>
      </c>
      <c r="K120" s="397"/>
    </row>
    <row r="121" spans="1:11" ht="12.75" customHeight="1">
      <c r="A121" s="158"/>
      <c r="B121" s="172"/>
      <c r="C121" s="202"/>
      <c r="D121" s="171"/>
      <c r="E121" s="201"/>
      <c r="F121" s="184" t="s">
        <v>314</v>
      </c>
      <c r="G121" s="185"/>
      <c r="H121" s="186"/>
      <c r="I121" s="186"/>
      <c r="J121" s="186"/>
      <c r="K121" s="397"/>
    </row>
    <row r="122" spans="1:11" ht="12.75" customHeight="1" thickBot="1">
      <c r="A122" s="161"/>
      <c r="B122" s="207"/>
      <c r="C122" s="218"/>
      <c r="D122" s="159"/>
      <c r="E122" s="209"/>
      <c r="F122" s="219"/>
      <c r="G122" s="220"/>
      <c r="H122" s="160"/>
      <c r="I122" s="160"/>
      <c r="J122" s="160"/>
      <c r="K122" s="415"/>
    </row>
    <row r="123" spans="1:11" ht="12.75" customHeight="1">
      <c r="A123" s="153"/>
      <c r="B123" s="152"/>
      <c r="C123" s="153"/>
      <c r="D123" s="153"/>
      <c r="E123" s="152"/>
      <c r="F123" s="152"/>
      <c r="G123" s="153"/>
      <c r="H123" s="153"/>
      <c r="I123" s="153"/>
      <c r="J123" s="153"/>
      <c r="K123" s="154" t="s">
        <v>315</v>
      </c>
    </row>
    <row r="124" spans="1:11" ht="12.75" customHeight="1">
      <c r="A124" s="153"/>
      <c r="B124" s="152"/>
      <c r="C124" s="153"/>
      <c r="D124" s="153"/>
      <c r="E124" s="152"/>
      <c r="F124" s="152"/>
      <c r="G124" s="153"/>
      <c r="H124" s="153"/>
      <c r="I124" s="153"/>
      <c r="J124" s="153"/>
      <c r="K124" s="154"/>
    </row>
    <row r="125" spans="1:11" ht="12.75" customHeight="1">
      <c r="A125" s="153"/>
      <c r="B125" s="152"/>
      <c r="C125" s="153"/>
      <c r="D125" s="153"/>
      <c r="E125" s="152"/>
      <c r="F125" s="152"/>
      <c r="G125" s="153"/>
      <c r="H125" s="153"/>
      <c r="I125" s="153"/>
      <c r="J125" s="153"/>
      <c r="K125" s="154"/>
    </row>
    <row r="126" spans="1:11" ht="12.75" customHeight="1">
      <c r="A126" s="153"/>
      <c r="B126" s="152"/>
      <c r="C126" s="153"/>
      <c r="D126" s="153"/>
      <c r="E126" s="152"/>
      <c r="F126" s="152"/>
      <c r="G126" s="153"/>
      <c r="H126" s="153"/>
      <c r="I126" s="153"/>
      <c r="J126" s="153"/>
      <c r="K126" s="154"/>
    </row>
    <row r="127" spans="1:11" ht="12.75" customHeight="1">
      <c r="A127" s="153"/>
      <c r="B127" s="152"/>
      <c r="C127" s="153"/>
      <c r="D127" s="153"/>
      <c r="E127" s="152"/>
      <c r="F127" s="152"/>
      <c r="G127" s="153"/>
      <c r="H127" s="153"/>
      <c r="I127" s="153"/>
      <c r="J127" s="153"/>
      <c r="K127" s="154"/>
    </row>
    <row r="128" spans="1:11" ht="12.75" customHeight="1">
      <c r="A128" s="153"/>
      <c r="B128" s="152"/>
      <c r="C128" s="153"/>
      <c r="D128" s="153"/>
      <c r="E128" s="152"/>
      <c r="F128" s="152"/>
      <c r="G128" s="153"/>
      <c r="H128" s="153"/>
      <c r="I128" s="153"/>
      <c r="J128" s="153"/>
      <c r="K128" s="154"/>
    </row>
    <row r="129" spans="1:11" ht="12.75" customHeight="1">
      <c r="A129" s="153"/>
      <c r="B129" s="152"/>
      <c r="C129" s="153"/>
      <c r="D129" s="153"/>
      <c r="E129" s="152"/>
      <c r="F129" s="152"/>
      <c r="G129" s="153"/>
      <c r="H129" s="153"/>
      <c r="I129" s="153"/>
      <c r="J129" s="153"/>
      <c r="K129" s="154"/>
    </row>
  </sheetData>
  <sheetProtection/>
  <mergeCells count="31">
    <mergeCell ref="K102:K110"/>
    <mergeCell ref="K111:K122"/>
    <mergeCell ref="K23:K40"/>
    <mergeCell ref="K41:K49"/>
    <mergeCell ref="K50:K58"/>
    <mergeCell ref="K78:K101"/>
    <mergeCell ref="J74:K74"/>
    <mergeCell ref="A75:A77"/>
    <mergeCell ref="B75:B77"/>
    <mergeCell ref="C75:C77"/>
    <mergeCell ref="D75:E75"/>
    <mergeCell ref="F75:K75"/>
    <mergeCell ref="E76:E77"/>
    <mergeCell ref="F76:F77"/>
    <mergeCell ref="G76:I76"/>
    <mergeCell ref="J76:K76"/>
    <mergeCell ref="F73:K73"/>
    <mergeCell ref="K6:K22"/>
    <mergeCell ref="B3:B5"/>
    <mergeCell ref="C3:C5"/>
    <mergeCell ref="D3:E3"/>
    <mergeCell ref="F3:K3"/>
    <mergeCell ref="E4:E5"/>
    <mergeCell ref="F4:F5"/>
    <mergeCell ref="G4:I4"/>
    <mergeCell ref="J4:K4"/>
    <mergeCell ref="F1:K1"/>
    <mergeCell ref="J2:K2"/>
    <mergeCell ref="A3:A5"/>
    <mergeCell ref="C6:C8"/>
    <mergeCell ref="C18:C21"/>
  </mergeCells>
  <conditionalFormatting sqref="F12">
    <cfRule type="expression" priority="2" dxfId="0" stopIfTrue="1">
      <formula>在来　４回目（竣工）一次エネ!#REF!="【等級　１】"</formula>
    </cfRule>
  </conditionalFormatting>
  <conditionalFormatting sqref="F84">
    <cfRule type="expression" priority="1" dxfId="0" stopIfTrue="1">
      <formula>在来　４回目（竣工）一次エネ!#REF!="【等級　１】"</formula>
    </cfRule>
  </conditionalFormatting>
  <printOptions horizontalCentered="1"/>
  <pageMargins left="0.3937007874015748" right="0.3937007874015748" top="0.7874015748031497" bottom="0.5905511811023623" header="0.5118110236220472" footer="0.1968503937007874"/>
  <pageSetup fitToHeight="10" horizontalDpi="600" verticalDpi="600" orientation="portrait" paperSize="9" scale="90" r:id="rId2"/>
  <headerFooter alignWithMargins="0">
    <oddHeader>&amp;C&amp;"ＭＳ Ｐゴシック,太字"&amp;14施　工　状　況　報　告　書　【戸建住宅】</oddHeader>
    <oddFooter>&amp;L&amp;"ＭＳ Ｐゴシック,標準"&amp;8改20150401&amp;C&amp;P&amp;R&amp;"ＭＳ Ｐゴシック,標準"&amp;8KK</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KKK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kkk</dc:creator>
  <cp:keywords/>
  <dc:description/>
  <cp:lastModifiedBy>kirino</cp:lastModifiedBy>
  <cp:lastPrinted>2024-01-18T04:25:33Z</cp:lastPrinted>
  <dcterms:created xsi:type="dcterms:W3CDTF">2014-04-22T07:05:38Z</dcterms:created>
  <dcterms:modified xsi:type="dcterms:W3CDTF">2024-01-18T04:33:42Z</dcterms:modified>
  <cp:category/>
  <cp:version/>
  <cp:contentType/>
  <cp:contentStatus/>
</cp:coreProperties>
</file>